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13" activeTab="7"/>
  </bookViews>
  <sheets>
    <sheet name="Capa" sheetId="1" r:id="rId1"/>
    <sheet name="1 - Matriz_Swot" sheetId="2" r:id="rId2"/>
    <sheet name="2 - Avaliacao_Riscos_LGPD" sheetId="3" r:id="rId3"/>
    <sheet name="3 - Escala de Probabilidade" sheetId="4" r:id="rId4"/>
    <sheet name="4 -  Escala de Impacto" sheetId="5" r:id="rId5"/>
    <sheet name="5 - Matriz de Risco" sheetId="6" r:id="rId6"/>
    <sheet name="6 - Definição da Eficácia dos C" sheetId="7" r:id="rId7"/>
    <sheet name="Plan1" sheetId="8" r:id="rId8"/>
  </sheets>
  <definedNames>
    <definedName name="_xlnm._FilterDatabase" localSheetId="2">'2 - Avaliacao_Riscos_LGPD'!$E$3:$Q$11</definedName>
  </definedNames>
  <calcPr calcId="145621" iterateDelta="1E-4"/>
</workbook>
</file>

<file path=xl/calcChain.xml><?xml version="1.0" encoding="utf-8"?>
<calcChain xmlns="http://schemas.openxmlformats.org/spreadsheetml/2006/main">
  <c r="M22" i="3" l="1"/>
  <c r="J22" i="3"/>
  <c r="N22" i="3" s="1"/>
  <c r="O22" i="3" s="1"/>
  <c r="N21" i="3"/>
  <c r="O21" i="3" s="1"/>
  <c r="M21" i="3"/>
  <c r="J21" i="3"/>
  <c r="M20" i="3"/>
  <c r="J20" i="3"/>
  <c r="N20" i="3" s="1"/>
  <c r="O20" i="3" s="1"/>
  <c r="N19" i="3"/>
  <c r="O19" i="3" s="1"/>
  <c r="M19" i="3"/>
  <c r="J19" i="3"/>
  <c r="U18" i="3"/>
  <c r="M18" i="3"/>
  <c r="N18" i="3" s="1"/>
  <c r="J18" i="3"/>
  <c r="U17" i="3"/>
  <c r="M17" i="3"/>
  <c r="J17" i="3"/>
  <c r="N17" i="3" s="1"/>
  <c r="U16" i="3"/>
  <c r="M16" i="3"/>
  <c r="N16" i="3" s="1"/>
  <c r="J16" i="3"/>
  <c r="U15" i="3"/>
  <c r="M15" i="3"/>
  <c r="J15" i="3"/>
  <c r="N15" i="3" s="1"/>
  <c r="U14" i="3"/>
  <c r="M14" i="3"/>
  <c r="J14" i="3"/>
  <c r="N14" i="3" s="1"/>
  <c r="U13" i="3"/>
  <c r="M13" i="3"/>
  <c r="J13" i="3"/>
  <c r="N13" i="3" s="1"/>
  <c r="U12" i="3"/>
  <c r="O12" i="3"/>
  <c r="N12" i="3"/>
  <c r="V12" i="3" s="1"/>
  <c r="W12" i="3" s="1"/>
  <c r="M12" i="3"/>
  <c r="J12" i="3"/>
  <c r="U11" i="3"/>
  <c r="N11" i="3"/>
  <c r="O11" i="3" s="1"/>
  <c r="M11" i="3"/>
  <c r="J11" i="3"/>
  <c r="U10" i="3"/>
  <c r="M10" i="3"/>
  <c r="J10" i="3"/>
  <c r="N10" i="3" s="1"/>
  <c r="U9" i="3"/>
  <c r="M9" i="3"/>
  <c r="J9" i="3"/>
  <c r="N9" i="3" s="1"/>
  <c r="U8" i="3"/>
  <c r="M8" i="3"/>
  <c r="N8" i="3" s="1"/>
  <c r="J8" i="3"/>
  <c r="U7" i="3"/>
  <c r="M7" i="3"/>
  <c r="J7" i="3"/>
  <c r="N7" i="3" s="1"/>
  <c r="O10" i="3" l="1"/>
  <c r="V10" i="3"/>
  <c r="W10" i="3" s="1"/>
  <c r="O15" i="3"/>
  <c r="V15" i="3"/>
  <c r="W15" i="3" s="1"/>
  <c r="V8" i="3"/>
  <c r="W8" i="3" s="1"/>
  <c r="O8" i="3"/>
  <c r="V17" i="3"/>
  <c r="W17" i="3" s="1"/>
  <c r="O17" i="3"/>
  <c r="V13" i="3"/>
  <c r="W13" i="3" s="1"/>
  <c r="O13" i="3"/>
  <c r="V18" i="3"/>
  <c r="W18" i="3" s="1"/>
  <c r="O18" i="3"/>
  <c r="V9" i="3"/>
  <c r="W9" i="3" s="1"/>
  <c r="O9" i="3"/>
  <c r="O16" i="3"/>
  <c r="V16" i="3"/>
  <c r="W16" i="3" s="1"/>
  <c r="V7" i="3"/>
  <c r="W7" i="3" s="1"/>
  <c r="O7" i="3"/>
  <c r="V14" i="3"/>
  <c r="W14" i="3" s="1"/>
  <c r="O14" i="3"/>
  <c r="V11" i="3"/>
  <c r="W11" i="3" s="1"/>
</calcChain>
</file>

<file path=xl/sharedStrings.xml><?xml version="1.0" encoding="utf-8"?>
<sst xmlns="http://schemas.openxmlformats.org/spreadsheetml/2006/main" count="443" uniqueCount="243">
  <si>
    <t>1 – Matriz Swot</t>
  </si>
  <si>
    <t>É a ferramenta utilizada para mapear forças, fraquezas, ameaças e oportunidades de nossa entidade.</t>
  </si>
  <si>
    <t>Traz embasamento para a tomada de decisão sobre os procedimentos de proteção de dados pessoais.</t>
  </si>
  <si>
    <t>2 – Avaliação de riscos LGPD</t>
  </si>
  <si>
    <t xml:space="preserve">Análise dos principais riscos e sua caracteríristicas. </t>
  </si>
  <si>
    <t xml:space="preserve">3 – Probabilidade  </t>
  </si>
  <si>
    <t xml:space="preserve">Probabilidade de ocorrência de eventos </t>
  </si>
  <si>
    <t>4 –  Escala de Impacto</t>
  </si>
  <si>
    <t>Descrição dos impactos e seus níveis</t>
  </si>
  <si>
    <t>5 – Matriz de Risco</t>
  </si>
  <si>
    <t>Ferramenta de gerenciamento de riscos. Ela permite identificar de forma visual quais são os riscos que devem receber mais atenção por parte da entidade.</t>
  </si>
  <si>
    <t>6 – Definição da Eficácia dos Controles</t>
  </si>
  <si>
    <t>Apresentando a situação do Controle Existente na entidade</t>
  </si>
  <si>
    <t>MATRIZ SWOT</t>
  </si>
  <si>
    <t>AMBIENTE INTERNO</t>
  </si>
  <si>
    <t>AMBIENTE EXTERNO</t>
  </si>
  <si>
    <t>FORÇAS</t>
  </si>
  <si>
    <t>FRAQUEZAS</t>
  </si>
  <si>
    <t>1. Instituição de Comitê Gestor de Segurança da Informação</t>
  </si>
  <si>
    <t>1. Acesso não autorizado</t>
  </si>
  <si>
    <t>2. Instituição de Comitê Gestor de Privacidade e Proteção de Dados</t>
  </si>
  <si>
    <t>2. Modificação não autorizada</t>
  </si>
  <si>
    <t>3. Treinamento e conscientização da equipe de colaboradores</t>
  </si>
  <si>
    <t>3. Perda, roubo ou remoção não autorizada de dados pessoais</t>
  </si>
  <si>
    <t>4. Normatização interna</t>
  </si>
  <si>
    <t>4. Coleção excessiva</t>
  </si>
  <si>
    <t>5. Diagnóstico de análise da conformidade da implantação da LGPD</t>
  </si>
  <si>
    <t>5. Informação insuficiente sobre a finalidade do tratamento</t>
  </si>
  <si>
    <t>6. Elaboração de programa e plano de ação</t>
  </si>
  <si>
    <t xml:space="preserve">6. Tratamento sem o consentimento do titular dos dados pessoais </t>
  </si>
  <si>
    <t>7. Campanha de comunicação Interna</t>
  </si>
  <si>
    <t xml:space="preserve">7. Falha em considerar os direitos do titular dos dados pessoais </t>
  </si>
  <si>
    <t xml:space="preserve">8. Plano de Treinamento e Desenvolvimento de Proteção de Dados </t>
  </si>
  <si>
    <t>8. Compartilhar ou distribuir dados pessoais com terceiros</t>
  </si>
  <si>
    <t>9. Contratação de consultoria externa especializada</t>
  </si>
  <si>
    <t>9. Retenção prolongada de dados pessoais sem necessidade</t>
  </si>
  <si>
    <t>10. Falha ou erro de processamento dos dados</t>
  </si>
  <si>
    <t>OPORTUNIDADES</t>
  </si>
  <si>
    <t>AMEAÇAS</t>
  </si>
  <si>
    <t>1. Normatização externa</t>
  </si>
  <si>
    <t>1. Ataques cibernéticos</t>
  </si>
  <si>
    <t>2. Ampla disponibilização de capacitação</t>
  </si>
  <si>
    <t>(envolvendo Ransomware, Malware, Phishing entre outros)</t>
  </si>
  <si>
    <t>3. Auditoria do Tribuna de Contas da União – TCU</t>
  </si>
  <si>
    <t>2. Vazamento de dados via cibercriminosos externos</t>
  </si>
  <si>
    <t>4. Conformidade com as diretrizes do CFC</t>
  </si>
  <si>
    <t>Riscos do processo da Lei Geral de Proteção de Dados Pessoais (LGPD)</t>
  </si>
  <si>
    <t>Objetivo do Procedimento</t>
  </si>
  <si>
    <t>Verificar os riscos referentes ao tratamento de dados pessoais.</t>
  </si>
  <si>
    <t>Categoria</t>
  </si>
  <si>
    <t>Natureza</t>
  </si>
  <si>
    <t>Avaliação Risco Inerente</t>
  </si>
  <si>
    <t>Controles existentes</t>
  </si>
  <si>
    <t>Risco residual</t>
  </si>
  <si>
    <t>Recomendação para tratamento do risco</t>
  </si>
  <si>
    <t>Risco</t>
  </si>
  <si>
    <t>Eventos de Riscos</t>
  </si>
  <si>
    <t>Causas</t>
  </si>
  <si>
    <t>Consequências</t>
  </si>
  <si>
    <t>Probabilidade</t>
  </si>
  <si>
    <t>Impacto</t>
  </si>
  <si>
    <t>Nível</t>
  </si>
  <si>
    <t>Descrição</t>
  </si>
  <si>
    <t>Eficácia</t>
  </si>
  <si>
    <t>Diretriz</t>
  </si>
  <si>
    <t>Resposta ao risco</t>
  </si>
  <si>
    <t>Plano de Ação</t>
  </si>
  <si>
    <t>Prazo</t>
  </si>
  <si>
    <t>Responsável</t>
  </si>
  <si>
    <t xml:space="preserve">Risco </t>
  </si>
  <si>
    <t>Controles</t>
  </si>
  <si>
    <t>R1</t>
  </si>
  <si>
    <t>Acesso não autorizado</t>
  </si>
  <si>
    <t>Acesso indevido (sem as devidas permissões) a um determinado ambiente físico ou lógico.</t>
  </si>
  <si>
    <t>Descumprimento às diretrizes da LGPD; multa</t>
  </si>
  <si>
    <t>Conformidade</t>
  </si>
  <si>
    <t>Não Orçamentário Financeiro</t>
  </si>
  <si>
    <t>Controle de acesso aos funcionários por atividade desempenhada; antivírus; campanhas internas de comunicação</t>
  </si>
  <si>
    <t>Mediano</t>
  </si>
  <si>
    <t>Mitigar</t>
  </si>
  <si>
    <t>Contratação de gerenciamento de ambiente; contratação de nova solução de firewall; contratação de consultoria em segurança da informação; elaboração e aprovação da portaria que dispõe sobre a política de acesso</t>
  </si>
  <si>
    <t>Marcelo Cristiano de Mello e Setor de TI</t>
  </si>
  <si>
    <t>Satisfatório</t>
  </si>
  <si>
    <t>Contínuo</t>
  </si>
  <si>
    <t>R2</t>
  </si>
  <si>
    <t>Modificação não autorizada</t>
  </si>
  <si>
    <t>O usuário não possui permissão para alterar um determinado dado pessoal ou registro e realiza essa modificação não autorizada. Um processamento indevido pode gerar uma modificação não autorizada.</t>
  </si>
  <si>
    <t>Controle de acesso aos funcionários por atividade desempenhada; solução de backup</t>
  </si>
  <si>
    <t>Manuteção dos controles existentes e elaboração e aprovação da portaria que dispõe sobre a política de acesso</t>
  </si>
  <si>
    <t>R3</t>
  </si>
  <si>
    <t>Perda</t>
  </si>
  <si>
    <t>Perdas provocadas por ações intencionais de usuários oriundas de uma exclusão indevida ou devida e não comunicada, e provenientes de ações não intencionais como falhas em sistemas, sobrescrita de dados, falhas em hardware, entre outras</t>
  </si>
  <si>
    <t>Controle de acesso aos funcionários por atividade desempenhada; firewall; antivírus; campanhas internas de comunicação</t>
  </si>
  <si>
    <t>Contratação de gerenciamento de ambiente; contratação de nova solução de firewall; contratação de consultoria em segurança da informação; elaboração e aprovação das portarias que dispõem sobre a política de acesso e a política de segurança da informação</t>
  </si>
  <si>
    <t>R4</t>
  </si>
  <si>
    <t>Roubo</t>
  </si>
  <si>
    <t>Dados roubados nas dependências interna do controlador/operador, falhas nos controles de segurança dos sistemas (a exemplo da ausência ou fraca criptografia, falha de sistema que permita escalação de privilégio ou tratamentos indevidos), entre outras.</t>
  </si>
  <si>
    <t>R5</t>
  </si>
  <si>
    <t>Remoção não autorizada</t>
  </si>
  <si>
    <t xml:space="preserve">Usuário não tem a permissão para retirar ou copiar dados pessoais para outro local. </t>
  </si>
  <si>
    <t xml:space="preserve">Descumprimento às diretrizes da LGPD; multa; risco à imagem/reputacional </t>
  </si>
  <si>
    <t>Controle de acesso aos funcionários por atividade desempenhada; campanhas internas de comunicação</t>
  </si>
  <si>
    <t>Fraco</t>
  </si>
  <si>
    <t>R6</t>
  </si>
  <si>
    <t>Coleção excessiva</t>
  </si>
  <si>
    <t>Coleta de dados pessoais em quantidade superior ao mínimo necessário à finalidade do tratamento ou atividade que fará uso do dado pessoal.</t>
  </si>
  <si>
    <t>Descumprimento às diretrizes da LGPD; sanção administrativa; maior vulnerabilidade a vazamento de dados</t>
  </si>
  <si>
    <t>Inexistente</t>
  </si>
  <si>
    <t>Concluso</t>
  </si>
  <si>
    <t>Comitê</t>
  </si>
  <si>
    <t>R7</t>
  </si>
  <si>
    <t>Informação insuficiente sobre a finalidade do tratamento</t>
  </si>
  <si>
    <t>Desconformidade à previsão de que o tratamento de dados pessoais realizado de forma eletrônica ou documento em papel deve atender a uma finalidade e ser exposto de forma transparente e clara ao detentor dos dados pessoais.</t>
  </si>
  <si>
    <t>Descumprimento às diretrizes da LGPD; sanção administrativa; desinformação do usuário quanto à finalidade do tratamento de seus dados</t>
  </si>
  <si>
    <t>DL 9.295/1946; Lei 12.249/2011</t>
  </si>
  <si>
    <t xml:space="preserve">Foram elaborados os seguintes documentos: Política de Privacidade e de Proteção de Dados; Política de Segurança da Informação; Política de Cookies; Termos  de Consentimento e Termo de Confidencialidade e promoção de campanhas de conscientização. </t>
  </si>
  <si>
    <t>R8</t>
  </si>
  <si>
    <t xml:space="preserve">Tratamento sem consentimento do titular dos dados pessoais </t>
  </si>
  <si>
    <t>Controlador de dados pessoais não obtém consentimento do titular para realizar um tratamento de dados pessoais sem embasamento legal</t>
  </si>
  <si>
    <t>Descumprimento às diretrizes da LGPD; sanção administrativa</t>
  </si>
  <si>
    <t>Evitar</t>
  </si>
  <si>
    <t>Concluído</t>
  </si>
  <si>
    <t>R9</t>
  </si>
  <si>
    <t xml:space="preserve">Falha em considerar os direitos do titular dos dados pessoais </t>
  </si>
  <si>
    <t>Falha em considerar e garantir os direitos do titular dos dados pessoais, conforme descrito nos artigos 17 a 23 da LGPD.</t>
  </si>
  <si>
    <t>R10</t>
  </si>
  <si>
    <t>Compartilhar ou distribuir dados pessoais com terceiros</t>
  </si>
  <si>
    <t>Instituição não atende sua finalidade legal e compartilha os dados sem consentimento do titular dos dados pessoais (conforme o artigo 27 da LGPD).</t>
  </si>
  <si>
    <t>Celebração de contratos, convênios e Acordos de Cooperação entre fornecedores/entidades que compartilham dados</t>
  </si>
  <si>
    <t>R11</t>
  </si>
  <si>
    <t>Retenção prolongada de dados pessoais sem necessidade</t>
  </si>
  <si>
    <t xml:space="preserve">O término da prestação de um serviço ou do prazo da retenção dos dados pessoais para fins legais deve culminar com a exclusão e/ou descarte seguro(a) dos dados pessoais. </t>
  </si>
  <si>
    <t>Base: Tabela de Temporalidade do CFC</t>
  </si>
  <si>
    <t>R12</t>
  </si>
  <si>
    <t>Falha ou erro de processamento (Ex.: execução de script de banco de dados que atualiza dado pessoal com informação equivocada, ausência de validação dos dados de entrada etc.)</t>
  </si>
  <si>
    <t>Dados de entrada que não são corretamente validados, operações de tratamento automatizadas de sistema que alteram de maneira indevida a composição do dado armazenado</t>
  </si>
  <si>
    <t>Implementações e testes dos scripts em ambientes de homologação dos sistemas que dependem dos dados</t>
  </si>
  <si>
    <t>Forte</t>
  </si>
  <si>
    <t>Manutenção e análise periódica dos controles existentes</t>
  </si>
  <si>
    <t>contínuo</t>
  </si>
  <si>
    <t>-</t>
  </si>
  <si>
    <t>Manutenção e análise periódica dos controles existentes.
Implementações e testes dos scripts em ambientes de homologação dos sistemas que dependem dos dados.</t>
  </si>
  <si>
    <t>O1</t>
  </si>
  <si>
    <t>Normatização externa</t>
  </si>
  <si>
    <t>Edição constante de normativos pelo Poder Executivo.</t>
  </si>
  <si>
    <t>Atualização contínua e melhorias na execução dos procedimentos.</t>
  </si>
  <si>
    <t>Publicações da ANPD e da SGD/ME, Ementário público, boletins do TCU, boletins do Ministério da Economia, boletins da AGU, boletins IOB, acompanhamento de redes sociais, guias disponibilizados pela Secretaria do Governo Digital e ANPD.</t>
  </si>
  <si>
    <t>Aceitar</t>
  </si>
  <si>
    <t>Manutenção dos controles existentes.
Publicações da ANPD e da SGD/ME, Ementário público, boletins do TCU, boletins do Ministério da Economia, boletins da AGU, boletins IOB, acompanhamento de redes sociais, guias disponibilizados pela Secretaria do Governo Digital e ANPD.</t>
  </si>
  <si>
    <t>O2</t>
  </si>
  <si>
    <t>Criação da ANPD</t>
  </si>
  <si>
    <t>Sanção da Lei nº 13.709/2018.</t>
  </si>
  <si>
    <t>Regulação e fiscalização do cumprimento da Lei nº 13.709/2018.</t>
  </si>
  <si>
    <t>Acompanhamento das publicações, deliberações e demais atos normativos.</t>
  </si>
  <si>
    <t>Manutenção dos controles existentes.
Acompanhamento das publicações, deliberações e demais atos normativos.</t>
  </si>
  <si>
    <t>O3</t>
  </si>
  <si>
    <t>Ampla disponibilização de capacitação</t>
  </si>
  <si>
    <t>Disponibilidade dos cursos no mercado.</t>
  </si>
  <si>
    <t>Operacional</t>
  </si>
  <si>
    <t>Acompanhamento da oferta no mercado, Plano Anual de Treinamentos (PAT), Plano de Desenvolvimento de Líderes (PDL) e Plano de Treinamento e Desenvolvimento de Proteção de Dados (PTDPD).</t>
  </si>
  <si>
    <t>Manutenção dos controles existentes.
Acompanhamento da oferta no mercado, Plano Anual de Treinamentos (PAT), Plano de Desenvolvimento de Líderes (PDL) e Plano de Treinamento e Desenvolvimento de Proteção de Dados (PTDPD).D.</t>
  </si>
  <si>
    <t>O4</t>
  </si>
  <si>
    <t>Auditoria do TCU</t>
  </si>
  <si>
    <t>Fiscalização dos Conselhos Profissionais de Contabilidade em relação ao cumprimento da LGPD.</t>
  </si>
  <si>
    <t>Emissão de acórdão com determinações aos Conselhos de Contabilidade para adequação ao cumprimento da LGPD.</t>
  </si>
  <si>
    <t>Acompanhamento dos Acórdãos pertinentes do Tribunal de Contas da União e elaboração de plano de ação.</t>
  </si>
  <si>
    <t>Manutenção dos controles existentes.
Acompanhamento dos Acórdãos pertinentes do Tribunal de Contas da União e elaboração de plano de ação pelos formulários do Sistema de Gestão Integrado (SGI).</t>
  </si>
  <si>
    <t>Data da última atualização:</t>
  </si>
  <si>
    <t>Estratégico</t>
  </si>
  <si>
    <t>Orçamentário Financeiro</t>
  </si>
  <si>
    <t>Orçamentário</t>
  </si>
  <si>
    <t>Compartilhar</t>
  </si>
  <si>
    <t>Reputação</t>
  </si>
  <si>
    <t>Integridade</t>
  </si>
  <si>
    <t>Fiscal</t>
  </si>
  <si>
    <t>Tabela - Escala de Probabilidade</t>
  </si>
  <si>
    <t>Escala de probabilidade</t>
  </si>
  <si>
    <t>Ocorrências</t>
  </si>
  <si>
    <t>Muito Baixa</t>
  </si>
  <si>
    <t>Evento extraordinário, sem histórico de ocorrência.</t>
  </si>
  <si>
    <t>1 a 3</t>
  </si>
  <si>
    <t>Baixa</t>
  </si>
  <si>
    <t>Evento casual e inesperado, sem histórico de ocorrência.</t>
  </si>
  <si>
    <t>4 a 7</t>
  </si>
  <si>
    <t xml:space="preserve">Média </t>
  </si>
  <si>
    <t>Evento esperado, de frequência reduzida, e com histórico de ocorrência parcialmente conhecido.</t>
  </si>
  <si>
    <t>8 a 11</t>
  </si>
  <si>
    <t xml:space="preserve">Alta </t>
  </si>
  <si>
    <t>Evento usual, com histórico de ocorrência amplamente conhecido.</t>
  </si>
  <si>
    <t>12 a 15</t>
  </si>
  <si>
    <t>Muito Alta</t>
  </si>
  <si>
    <t>Evento repetitivo e constante.</t>
  </si>
  <si>
    <t>&gt;15</t>
  </si>
  <si>
    <t>Tabela - Escala de Impacto</t>
  </si>
  <si>
    <t>Escala de impacto</t>
  </si>
  <si>
    <t>Muito Baixo</t>
  </si>
  <si>
    <t>Impacto insignificante nos objetivos.</t>
  </si>
  <si>
    <t xml:space="preserve">Baixo </t>
  </si>
  <si>
    <t>Impacto mínimo nos objetivos.</t>
  </si>
  <si>
    <t>Médio</t>
  </si>
  <si>
    <t>Impacto mediano no objetivos, com possibilidade de recuperação.</t>
  </si>
  <si>
    <t>Alto</t>
  </si>
  <si>
    <t>Impacto significante nos objetivos, com possibilidade remota de recuperação.</t>
  </si>
  <si>
    <t>Muito Alto</t>
  </si>
  <si>
    <t>Impacto máximo nos objetivos, sem possibilidade de recuperação.</t>
  </si>
  <si>
    <t>Tabela -Matriz de Risco</t>
  </si>
  <si>
    <r>
      <rPr>
        <b/>
        <sz val="11"/>
        <color rgb="FF000000"/>
        <rFont val="Arial"/>
        <family val="2"/>
        <charset val="1"/>
      </rPr>
      <t xml:space="preserve">Nível de Risco             </t>
    </r>
    <r>
      <rPr>
        <b/>
        <sz val="11"/>
        <color rgb="FFFF0000"/>
        <rFont val="Arial"/>
        <family val="2"/>
        <charset val="1"/>
      </rPr>
      <t>Extremo</t>
    </r>
    <r>
      <rPr>
        <b/>
        <sz val="11"/>
        <color rgb="FF000000"/>
        <rFont val="Arial"/>
        <family val="2"/>
        <charset val="1"/>
      </rPr>
      <t xml:space="preserve">              </t>
    </r>
    <r>
      <rPr>
        <b/>
        <sz val="11"/>
        <color rgb="FFFFC000"/>
        <rFont val="Arial"/>
        <family val="2"/>
        <charset val="1"/>
      </rPr>
      <t xml:space="preserve">Alto </t>
    </r>
    <r>
      <rPr>
        <b/>
        <sz val="11"/>
        <color rgb="FF000000"/>
        <rFont val="Arial"/>
        <family val="2"/>
        <charset val="1"/>
      </rPr>
      <t xml:space="preserve">                </t>
    </r>
    <r>
      <rPr>
        <b/>
        <sz val="11"/>
        <color rgb="FFFFFF00"/>
        <rFont val="Arial"/>
        <family val="2"/>
        <charset val="1"/>
      </rPr>
      <t xml:space="preserve">Médio </t>
    </r>
    <r>
      <rPr>
        <b/>
        <sz val="11"/>
        <color rgb="FF000000"/>
        <rFont val="Arial"/>
        <family val="2"/>
        <charset val="1"/>
      </rPr>
      <t xml:space="preserve">             </t>
    </r>
    <r>
      <rPr>
        <b/>
        <sz val="11"/>
        <color rgb="FF00B050"/>
        <rFont val="Arial"/>
        <family val="2"/>
        <charset val="1"/>
      </rPr>
      <t>Baixo</t>
    </r>
  </si>
  <si>
    <t xml:space="preserve"> 1   Muito Baixa</t>
  </si>
  <si>
    <t>2    Baixa</t>
  </si>
  <si>
    <t>3      Média</t>
  </si>
  <si>
    <t>4     Alta</t>
  </si>
  <si>
    <t>5   Muito Alta</t>
  </si>
  <si>
    <t>5   Muito Alto</t>
  </si>
  <si>
    <t>4   Alto</t>
  </si>
  <si>
    <t>3    Médio</t>
  </si>
  <si>
    <t>R2 / R4 / R5</t>
  </si>
  <si>
    <t>2   Baixo</t>
  </si>
  <si>
    <t>R3 / R7</t>
  </si>
  <si>
    <t>1   Muito Baixo</t>
  </si>
  <si>
    <r>
      <rPr>
        <b/>
        <sz val="11"/>
        <color rgb="FF000000"/>
        <rFont val="Arial"/>
        <family val="2"/>
        <charset val="1"/>
      </rPr>
      <t xml:space="preserve">Nível de Risco             </t>
    </r>
    <r>
      <rPr>
        <b/>
        <sz val="11"/>
        <color rgb="FFFF0000"/>
        <rFont val="Arial"/>
        <family val="2"/>
        <charset val="1"/>
      </rPr>
      <t>Extremo</t>
    </r>
    <r>
      <rPr>
        <b/>
        <sz val="11"/>
        <color rgb="FF000000"/>
        <rFont val="Arial"/>
        <family val="2"/>
        <charset val="1"/>
      </rPr>
      <t xml:space="preserve">              </t>
    </r>
    <r>
      <rPr>
        <b/>
        <sz val="11"/>
        <color rgb="FFFFC000"/>
        <rFont val="Arial"/>
        <family val="2"/>
        <charset val="1"/>
      </rPr>
      <t xml:space="preserve">Alto </t>
    </r>
    <r>
      <rPr>
        <b/>
        <sz val="11"/>
        <color rgb="FF000000"/>
        <rFont val="Arial"/>
        <family val="2"/>
        <charset val="1"/>
      </rPr>
      <t xml:space="preserve">                </t>
    </r>
    <r>
      <rPr>
        <b/>
        <sz val="11"/>
        <color rgb="FFFFFF00"/>
        <rFont val="Arial"/>
        <family val="2"/>
        <charset val="1"/>
      </rPr>
      <t xml:space="preserve">Médio </t>
    </r>
    <r>
      <rPr>
        <b/>
        <sz val="11"/>
        <color rgb="FF000000"/>
        <rFont val="Arial"/>
        <family val="2"/>
        <charset val="1"/>
      </rPr>
      <t xml:space="preserve">             </t>
    </r>
    <r>
      <rPr>
        <b/>
        <sz val="11"/>
        <color rgb="FF00B050"/>
        <rFont val="Arial"/>
        <family val="2"/>
        <charset val="1"/>
      </rPr>
      <t>Baixo             Muito Baixo</t>
    </r>
  </si>
  <si>
    <t>Tabela - Definição da Eficácia dos Controles</t>
  </si>
  <si>
    <t>Eficácia do Controle</t>
  </si>
  <si>
    <t>Situação do Controle Existente</t>
  </si>
  <si>
    <t>Multiplicador</t>
  </si>
  <si>
    <t>Ausência completa de controle.</t>
  </si>
  <si>
    <t>Controle depositado no conhecimento pessoal, em geral de maneira manual</t>
  </si>
  <si>
    <t>Controle não contempla todos os aspectos relevantes do risco</t>
  </si>
  <si>
    <t>Controle está sustentado por ferramentas adequadas e mitiga o risco razoavelmente.</t>
  </si>
  <si>
    <t>Controle mitiga o risco associado em todos aspectos relevantes.</t>
  </si>
  <si>
    <t>10. Apoio irrestrito da Alta Gestão do CRCRN</t>
  </si>
  <si>
    <t>Geovane Martins de Oliveira e Setor de TI</t>
  </si>
  <si>
    <r>
      <t xml:space="preserve">Política de Controle de Acesso Lógico – A Resolução CRCRN foi aprovada em Plenária do dia 26/01/2023. 
</t>
    </r>
    <r>
      <rPr>
        <sz val="11"/>
        <rFont val="Calibri"/>
        <family val="2"/>
        <charset val="1"/>
      </rPr>
      <t>Será elaborado o Controle de acesso aos funcionários por atividade desempenhada
Contratação de assessoria para o setor de TI com a finalidade dar suporte para o trabalho do DPO.
Permanece a utilização de antivírus.</t>
    </r>
    <r>
      <rPr>
        <sz val="11"/>
        <color rgb="FFFF0000"/>
        <rFont val="Calibri"/>
        <family val="2"/>
        <charset val="1"/>
      </rPr>
      <t xml:space="preserve"> 
</t>
    </r>
    <r>
      <rPr>
        <sz val="11"/>
        <rFont val="Calibri"/>
        <family val="2"/>
        <charset val="1"/>
      </rPr>
      <t xml:space="preserve">Plano de Comunicação Interna sobre LGPD  - conforme orientação, foi amplamente divulgado.
</t>
    </r>
  </si>
  <si>
    <t>Campanha de comunicação interna; previsão das permissões e sanções no Manual de Políticas de Gestão de Pessoas, que está em atualização; incluir capacitações sob essa perspectiva a serem promovidas aos colaboradores do CRCRN.</t>
  </si>
  <si>
    <t>Identificação do fluxo de dados pessoais
O inventário de dados pessoais foi finalizado em julho de 2023.</t>
  </si>
  <si>
    <r>
      <t xml:space="preserve">Será criada uma planilha única para todos os projetos e subprojetos do CRCRN.
Serão enviados e-mails aos gestores do CRCRN, encaminhando o “Termo de Responsabilidade e Compromisso”.
O Inventário de Dados Pessoais será atualizado com base na Tabela de Temporalidade do CONARQ.
</t>
    </r>
    <r>
      <rPr>
        <sz val="11"/>
        <rFont val="Arial"/>
        <family val="2"/>
        <charset val="1"/>
      </rPr>
      <t xml:space="preserve">Será enviado e-mail aos gestores do CRCRN solicitando a análise dos dados que compõem os sistemas sob sua responsabilidade com o objetivo de minimizar a coleta e o armazenamento de dados desnecessários.
</t>
    </r>
  </si>
  <si>
    <t>Política de Privacidade;
Política de Privacidade de Eventos;
Política de Cookies;
Política de Segurança da Informação (Resolução aprovada em Plenária em 26/01/2023);
Termos de Consentimento, disponíveis no site do CRCRN.</t>
  </si>
  <si>
    <t>Identificação do fluxo de dados pessoais; revisão da tabela de temporalidade, prazos de guarda e descarte dos dados
O inventário de dados pessoais foi finalizado em julho de 2023 e segue sendo constantemente atualizado.</t>
  </si>
  <si>
    <r>
      <t xml:space="preserve">Será criada um planilha única para todos os projetos e subprojetos do CRCRN.
Serão enviados e-mails aos gestores do CRCRN, encaminhando o “Termo de Responsabilidade e Compromisso”.
O Inventário de Dados Pessoais será atualizado com base na Tabela de Temporalidade do CONARQ.
</t>
    </r>
    <r>
      <rPr>
        <sz val="11"/>
        <rFont val="Arial"/>
        <family val="2"/>
        <charset val="1"/>
      </rPr>
      <t xml:space="preserve">Será enviado e-mail aos gestores do CRCRN solicitando a análise dos dados que compõem os sistemas sob sua responsabilidade com o objetivo de minimizar a coleta e o armazenamento de dados desnecessários.
</t>
    </r>
  </si>
  <si>
    <t xml:space="preserve">Foram corrigidos os dados incompletos, inexatos, desatualizados; O contato do DPO foi disponibilizado no site do CRCRN. </t>
  </si>
  <si>
    <t xml:space="preserve">Em 17 de novembro de 2022, foi disponibilizado o contato do DPO no site do CRCRN. 
Será elaborada planilha única para todos os projetos e subprojetos do CRCRN. 
</t>
  </si>
  <si>
    <t>Será criada um planilha única para todos os projetos e subprojetos do CRCRN.
Serão enviados e-mails aos gestores do CRCRN, encaminhando o “Termo de Responsabilidade e Compromisso”.
O Inventário de Dados Pessoais será atualizado com base na Tabela de Temporalidade do CONARQ.</t>
  </si>
  <si>
    <t>Reavaliação do Plano de Ação
17/11/2022 e 12/07/2023</t>
  </si>
  <si>
    <t>PLANILHA DE RISCOS RELACIONADOS À LGPD DO CRCRN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</si>
</sst>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0.0"/>
  </numFmts>
  <fonts count="25" x14ac:knownFonts="1">
    <font>
      <sz val="11"/>
      <color rgb="FF000000"/>
      <name val="Calibri"/>
      <family val="2"/>
      <charset val="1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i/>
      <sz val="16"/>
      <color rgb="FFFFFFFF"/>
      <name val="Arial"/>
      <family val="2"/>
      <charset val="1"/>
    </font>
    <font>
      <b/>
      <sz val="14"/>
      <color rgb="FF000000"/>
      <name val="Arial"/>
      <family val="2"/>
      <charset val="1"/>
    </font>
    <font>
      <sz val="16"/>
      <color rgb="FFFFFFFF"/>
      <name val="Arial"/>
      <family val="2"/>
      <charset val="1"/>
    </font>
    <font>
      <sz val="16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sz val="14"/>
      <color rgb="FF000000"/>
      <name val="Calibri"/>
      <family val="2"/>
      <charset val="1"/>
    </font>
    <font>
      <sz val="11"/>
      <color rgb="FFFF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Arial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FFC000"/>
      <name val="Arial"/>
      <family val="2"/>
      <charset val="1"/>
    </font>
    <font>
      <b/>
      <sz val="11"/>
      <color rgb="FFFFFF00"/>
      <name val="Arial"/>
      <family val="2"/>
      <charset val="1"/>
    </font>
    <font>
      <b/>
      <sz val="11"/>
      <color rgb="FF00B050"/>
      <name val="Arial"/>
      <family val="2"/>
      <charset val="1"/>
    </font>
    <font>
      <b/>
      <sz val="16"/>
      <color rgb="FF000000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C6EFCE"/>
        <bgColor rgb="FFDEE7E5"/>
      </patternFill>
    </fill>
    <fill>
      <patternFill patternType="solid">
        <fgColor rgb="FFFFFFFF"/>
        <bgColor rgb="FFFFFFD7"/>
      </patternFill>
    </fill>
    <fill>
      <patternFill patternType="solid">
        <fgColor rgb="FFDEE7E5"/>
        <bgColor rgb="FFDCE6F2"/>
      </patternFill>
    </fill>
    <fill>
      <patternFill patternType="solid">
        <fgColor rgb="FFF7D1D5"/>
        <bgColor rgb="FFFFD7D7"/>
      </patternFill>
    </fill>
    <fill>
      <patternFill patternType="solid">
        <fgColor rgb="FF729FCF"/>
        <bgColor rgb="FF5983B0"/>
      </patternFill>
    </fill>
    <fill>
      <patternFill patternType="solid">
        <fgColor rgb="FFFF0000"/>
        <bgColor rgb="FFF10D0C"/>
      </patternFill>
    </fill>
    <fill>
      <patternFill patternType="solid">
        <fgColor rgb="FF5EB91E"/>
        <bgColor rgb="FF92D050"/>
      </patternFill>
    </fill>
    <fill>
      <patternFill patternType="solid">
        <fgColor rgb="FFE8A202"/>
        <bgColor rgb="FFFFC000"/>
      </patternFill>
    </fill>
    <fill>
      <patternFill patternType="solid">
        <fgColor rgb="FFE8F2A1"/>
        <bgColor rgb="FFFFE994"/>
      </patternFill>
    </fill>
    <fill>
      <patternFill patternType="solid">
        <fgColor rgb="FFFFE994"/>
        <bgColor rgb="FFE8F2A1"/>
      </patternFill>
    </fill>
    <fill>
      <patternFill patternType="solid">
        <fgColor rgb="FFFFFF00"/>
        <bgColor rgb="FFFFF200"/>
      </patternFill>
    </fill>
    <fill>
      <patternFill patternType="solid">
        <fgColor rgb="FFFFF5CE"/>
        <bgColor rgb="FFFFFFD7"/>
      </patternFill>
    </fill>
    <fill>
      <patternFill patternType="solid">
        <fgColor rgb="FFFFF200"/>
        <bgColor rgb="FFFFFF00"/>
      </patternFill>
    </fill>
    <fill>
      <patternFill patternType="solid">
        <fgColor rgb="FFFFD8CE"/>
        <bgColor rgb="FFFFD7D7"/>
      </patternFill>
    </fill>
    <fill>
      <patternFill patternType="solid">
        <fgColor rgb="FFDDDDDD"/>
        <bgColor rgb="FFDEE7E5"/>
      </patternFill>
    </fill>
    <fill>
      <patternFill patternType="solid">
        <fgColor rgb="FFDCE6F2"/>
        <bgColor rgb="FFDEE7E5"/>
      </patternFill>
    </fill>
    <fill>
      <patternFill patternType="solid">
        <fgColor rgb="FFFFC000"/>
        <bgColor rgb="FFFFD428"/>
      </patternFill>
    </fill>
    <fill>
      <patternFill patternType="solid">
        <fgColor rgb="FF92D050"/>
        <bgColor rgb="FF5EB91E"/>
      </patternFill>
    </fill>
    <fill>
      <patternFill patternType="solid">
        <fgColor rgb="FFEEEEEE"/>
        <bgColor rgb="FFDEE7E5"/>
      </patternFill>
    </fill>
    <fill>
      <patternFill patternType="solid">
        <fgColor rgb="FFFFD7D7"/>
        <bgColor rgb="FFFFD8CE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8" fillId="2" borderId="0" applyBorder="0" applyProtection="0"/>
  </cellStyleXfs>
  <cellXfs count="144">
    <xf numFmtId="0" fontId="0" fillId="0" borderId="0" xfId="0"/>
    <xf numFmtId="0" fontId="1" fillId="3" borderId="0" xfId="0" applyFont="1" applyFill="1" applyAlignment="1" applyProtection="1"/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wrapText="1"/>
    </xf>
    <xf numFmtId="0" fontId="4" fillId="3" borderId="0" xfId="0" applyFont="1" applyFill="1" applyAlignment="1" applyProtection="1"/>
    <xf numFmtId="0" fontId="5" fillId="3" borderId="0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/>
    <xf numFmtId="0" fontId="6" fillId="6" borderId="0" xfId="0" applyFont="1" applyFill="1" applyBorder="1" applyAlignment="1" applyProtection="1">
      <alignment horizontal="left" vertical="center"/>
    </xf>
    <xf numFmtId="0" fontId="6" fillId="7" borderId="0" xfId="0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horizontal="left" vertical="center" wrapText="1" shrinkToFit="1"/>
    </xf>
    <xf numFmtId="0" fontId="6" fillId="6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7" fillId="8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9" borderId="0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8" fillId="3" borderId="0" xfId="0" applyFont="1" applyFill="1" applyAlignment="1" applyProtection="1"/>
    <xf numFmtId="0" fontId="6" fillId="8" borderId="0" xfId="0" applyFont="1" applyFill="1" applyBorder="1" applyAlignment="1" applyProtection="1">
      <alignment horizontal="left" vertical="center" wrapText="1"/>
    </xf>
    <xf numFmtId="0" fontId="6" fillId="9" borderId="0" xfId="0" applyFont="1" applyFill="1" applyBorder="1" applyAlignment="1" applyProtection="1">
      <alignment horizontal="left" vertical="center"/>
    </xf>
    <xf numFmtId="0" fontId="6" fillId="8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9" fillId="9" borderId="0" xfId="0" applyFont="1" applyFill="1" applyBorder="1" applyAlignment="1" applyProtection="1">
      <alignment horizontal="left" vertical="center"/>
    </xf>
    <xf numFmtId="0" fontId="10" fillId="3" borderId="0" xfId="0" applyFont="1" applyFill="1" applyAlignment="1" applyProtection="1"/>
    <xf numFmtId="0" fontId="11" fillId="3" borderId="0" xfId="0" applyFont="1" applyFill="1" applyBorder="1" applyAlignment="1" applyProtection="1">
      <alignment horizontal="left" vertical="center" wrapText="1"/>
    </xf>
    <xf numFmtId="0" fontId="12" fillId="3" borderId="0" xfId="0" applyFont="1" applyFill="1" applyAlignment="1" applyProtection="1"/>
    <xf numFmtId="0" fontId="4" fillId="3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13" fillId="0" borderId="0" xfId="0" applyFont="1" applyAlignmen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14" fillId="7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 shrinkToFi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 shrinkToFit="1"/>
    </xf>
    <xf numFmtId="0" fontId="4" fillId="0" borderId="4" xfId="0" applyFont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165" fontId="5" fillId="3" borderId="2" xfId="0" applyNumberFormat="1" applyFont="1" applyFill="1" applyBorder="1" applyAlignment="1" applyProtection="1">
      <alignment horizontal="center" vertical="center" wrapText="1"/>
    </xf>
    <xf numFmtId="0" fontId="4" fillId="12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 wrapText="1" shrinkToFi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left" vertical="center" wrapText="1" shrinkToFit="1"/>
    </xf>
    <xf numFmtId="164" fontId="17" fillId="0" borderId="2" xfId="0" applyNumberFormat="1" applyFont="1" applyBorder="1" applyAlignment="1" applyProtection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13" borderId="2" xfId="1" applyFont="1" applyFill="1" applyBorder="1" applyAlignment="1" applyProtection="1">
      <alignment horizontal="center" vertical="center"/>
    </xf>
    <xf numFmtId="0" fontId="4" fillId="13" borderId="2" xfId="1" applyFont="1" applyFill="1" applyBorder="1" applyAlignment="1" applyProtection="1">
      <alignment horizontal="left" vertical="center" wrapText="1" shrinkToFit="1"/>
    </xf>
    <xf numFmtId="0" fontId="4" fillId="13" borderId="2" xfId="1" applyFont="1" applyFill="1" applyBorder="1" applyAlignment="1" applyProtection="1">
      <alignment horizontal="left" vertical="center" wrapText="1"/>
    </xf>
    <xf numFmtId="0" fontId="4" fillId="13" borderId="2" xfId="1" applyFont="1" applyFill="1" applyBorder="1" applyAlignment="1" applyProtection="1">
      <alignment horizontal="center" vertical="center" wrapText="1"/>
    </xf>
    <xf numFmtId="0" fontId="4" fillId="13" borderId="2" xfId="1" applyFont="1" applyFill="1" applyBorder="1" applyAlignment="1" applyProtection="1">
      <alignment horizontal="center" vertical="center" wrapText="1" shrinkToFit="1"/>
    </xf>
    <xf numFmtId="164" fontId="4" fillId="13" borderId="2" xfId="1" applyNumberFormat="1" applyFont="1" applyFill="1" applyBorder="1" applyAlignment="1" applyProtection="1">
      <alignment horizontal="center" vertical="center" wrapText="1" shrinkToFit="1"/>
    </xf>
    <xf numFmtId="164" fontId="19" fillId="13" borderId="3" xfId="1" applyNumberFormat="1" applyFont="1" applyFill="1" applyBorder="1" applyAlignment="1" applyProtection="1">
      <alignment horizontal="center" vertical="center" wrapText="1" shrinkToFit="1"/>
    </xf>
    <xf numFmtId="164" fontId="19" fillId="13" borderId="4" xfId="1" applyNumberFormat="1" applyFont="1" applyFill="1" applyBorder="1" applyAlignment="1" applyProtection="1">
      <alignment horizontal="center" vertical="center" wrapText="1" shrinkToFit="1"/>
    </xf>
    <xf numFmtId="164" fontId="19" fillId="13" borderId="2" xfId="1" applyNumberFormat="1" applyFont="1" applyFill="1" applyBorder="1" applyAlignment="1" applyProtection="1">
      <alignment horizontal="center" vertical="center" wrapText="1" shrinkToFit="1"/>
    </xf>
    <xf numFmtId="0" fontId="4" fillId="13" borderId="2" xfId="1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/>
    <xf numFmtId="0" fontId="5" fillId="0" borderId="5" xfId="0" applyFont="1" applyBorder="1" applyAlignment="1" applyProtection="1"/>
    <xf numFmtId="164" fontId="20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wrapText="1"/>
    </xf>
    <xf numFmtId="0" fontId="4" fillId="3" borderId="0" xfId="0" applyFont="1" applyFill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center" wrapText="1"/>
    </xf>
    <xf numFmtId="0" fontId="2" fillId="15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wrapText="1"/>
    </xf>
    <xf numFmtId="0" fontId="2" fillId="10" borderId="2" xfId="0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wrapText="1"/>
    </xf>
    <xf numFmtId="0" fontId="5" fillId="17" borderId="2" xfId="0" applyFont="1" applyFill="1" applyBorder="1" applyAlignment="1" applyProtection="1">
      <alignment horizontal="center" vertical="center" wrapText="1"/>
    </xf>
    <xf numFmtId="0" fontId="5" fillId="17" borderId="11" xfId="0" applyFont="1" applyFill="1" applyBorder="1" applyAlignment="1" applyProtection="1">
      <alignment horizontal="center" vertical="center" wrapText="1"/>
    </xf>
    <xf numFmtId="0" fontId="5" fillId="17" borderId="2" xfId="0" applyFont="1" applyFill="1" applyBorder="1" applyAlignment="1" applyProtection="1">
      <alignment horizontal="left" vertical="center" wrapText="1"/>
    </xf>
    <xf numFmtId="0" fontId="4" fillId="12" borderId="2" xfId="0" applyFont="1" applyFill="1" applyBorder="1" applyAlignment="1" applyProtection="1">
      <alignment horizontal="center" vertical="center"/>
    </xf>
    <xf numFmtId="0" fontId="4" fillId="18" borderId="2" xfId="0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18" borderId="2" xfId="0" applyFont="1" applyFill="1" applyBorder="1" applyAlignment="1" applyProtection="1">
      <alignment horizontal="center" vertical="center" wrapText="1"/>
    </xf>
    <xf numFmtId="0" fontId="4" fillId="19" borderId="2" xfId="0" applyFont="1" applyFill="1" applyBorder="1" applyAlignment="1" applyProtection="1">
      <alignment horizontal="center" vertical="center"/>
    </xf>
    <xf numFmtId="0" fontId="4" fillId="18" borderId="11" xfId="0" applyFont="1" applyFill="1" applyBorder="1" applyAlignment="1" applyProtection="1">
      <alignment horizontal="center" vertical="center"/>
    </xf>
    <xf numFmtId="0" fontId="5" fillId="17" borderId="13" xfId="0" applyFont="1" applyFill="1" applyBorder="1" applyAlignment="1" applyProtection="1">
      <alignment horizontal="left" vertical="center" wrapText="1"/>
    </xf>
    <xf numFmtId="0" fontId="4" fillId="19" borderId="13" xfId="0" applyFont="1" applyFill="1" applyBorder="1" applyAlignment="1" applyProtection="1">
      <alignment horizontal="center" vertical="center"/>
    </xf>
    <xf numFmtId="0" fontId="4" fillId="12" borderId="13" xfId="0" applyFont="1" applyFill="1" applyBorder="1" applyAlignment="1" applyProtection="1">
      <alignment horizontal="center" vertical="center"/>
    </xf>
    <xf numFmtId="0" fontId="4" fillId="12" borderId="14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wrapText="1"/>
    </xf>
    <xf numFmtId="0" fontId="2" fillId="21" borderId="10" xfId="0" applyFont="1" applyFill="1" applyBorder="1" applyAlignment="1" applyProtection="1">
      <alignment horizontal="center" vertical="center" wrapText="1"/>
    </xf>
    <xf numFmtId="0" fontId="2" fillId="21" borderId="11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left" vertical="center"/>
    </xf>
    <xf numFmtId="165" fontId="1" fillId="3" borderId="11" xfId="0" applyNumberFormat="1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left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 shrinkToFit="1"/>
    </xf>
    <xf numFmtId="0" fontId="4" fillId="0" borderId="2" xfId="0" applyFont="1" applyBorder="1" applyAlignment="1" applyProtection="1">
      <alignment horizontal="center" vertical="center" wrapText="1"/>
    </xf>
    <xf numFmtId="164" fontId="17" fillId="0" borderId="2" xfId="0" applyNumberFormat="1" applyFont="1" applyBorder="1" applyAlignment="1" applyProtection="1">
      <alignment horizontal="center" vertical="center" wrapText="1" shrinkToFit="1"/>
    </xf>
    <xf numFmtId="164" fontId="4" fillId="13" borderId="2" xfId="1" applyNumberFormat="1" applyFont="1" applyFill="1" applyBorder="1" applyAlignment="1" applyProtection="1">
      <alignment horizontal="center" vertical="center" wrapText="1" shrinkToFit="1"/>
    </xf>
    <xf numFmtId="0" fontId="3" fillId="3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5" fillId="10" borderId="2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justify" vertical="center" wrapText="1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/>
    </xf>
    <xf numFmtId="0" fontId="1" fillId="14" borderId="1" xfId="0" applyFont="1" applyFill="1" applyBorder="1" applyAlignment="1" applyProtection="1">
      <alignment horizontal="center" wrapText="1"/>
    </xf>
    <xf numFmtId="0" fontId="1" fillId="3" borderId="2" xfId="0" applyFont="1" applyFill="1" applyBorder="1" applyAlignment="1" applyProtection="1">
      <alignment vertical="center"/>
    </xf>
    <xf numFmtId="0" fontId="2" fillId="15" borderId="7" xfId="0" applyFont="1" applyFill="1" applyBorder="1" applyAlignment="1" applyProtection="1">
      <alignment horizontal="center" wrapText="1"/>
    </xf>
    <xf numFmtId="0" fontId="2" fillId="16" borderId="2" xfId="0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center" vertical="center" wrapText="1"/>
    </xf>
    <xf numFmtId="0" fontId="5" fillId="17" borderId="2" xfId="0" applyFont="1" applyFill="1" applyBorder="1" applyAlignment="1" applyProtection="1">
      <alignment horizontal="center" vertical="top" wrapText="1"/>
    </xf>
    <xf numFmtId="0" fontId="5" fillId="17" borderId="2" xfId="0" applyFont="1" applyFill="1" applyBorder="1" applyAlignment="1" applyProtection="1">
      <alignment horizontal="center" vertical="center"/>
    </xf>
    <xf numFmtId="0" fontId="5" fillId="17" borderId="2" xfId="0" applyFont="1" applyFill="1" applyBorder="1" applyAlignment="1" applyProtection="1">
      <alignment horizontal="center" vertical="center" textRotation="90"/>
    </xf>
    <xf numFmtId="0" fontId="5" fillId="0" borderId="9" xfId="0" applyFont="1" applyBorder="1" applyAlignment="1" applyProtection="1">
      <alignment horizontal="center" wrapText="1"/>
    </xf>
    <xf numFmtId="0" fontId="5" fillId="17" borderId="10" xfId="0" applyFont="1" applyFill="1" applyBorder="1" applyAlignment="1" applyProtection="1">
      <alignment horizontal="center" vertical="top" wrapText="1"/>
    </xf>
    <xf numFmtId="0" fontId="5" fillId="17" borderId="11" xfId="0" applyFont="1" applyFill="1" applyBorder="1" applyAlignment="1" applyProtection="1">
      <alignment horizontal="center" vertical="center"/>
    </xf>
    <xf numFmtId="0" fontId="5" fillId="17" borderId="12" xfId="0" applyFont="1" applyFill="1" applyBorder="1" applyAlignment="1" applyProtection="1">
      <alignment horizontal="center" vertical="center" textRotation="90"/>
    </xf>
    <xf numFmtId="0" fontId="5" fillId="0" borderId="8" xfId="0" applyFont="1" applyBorder="1" applyAlignment="1" applyProtection="1">
      <alignment horizont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/>
    </xf>
    <xf numFmtId="0" fontId="24" fillId="20" borderId="9" xfId="0" applyFont="1" applyFill="1" applyBorder="1" applyAlignment="1" applyProtection="1">
      <alignment horizontal="center" wrapText="1"/>
    </xf>
    <xf numFmtId="0" fontId="2" fillId="21" borderId="2" xfId="0" applyFont="1" applyFill="1" applyBorder="1" applyAlignment="1" applyProtection="1">
      <alignment horizontal="center" vertical="center" wrapText="1"/>
    </xf>
  </cellXfs>
  <cellStyles count="2">
    <cellStyle name="Excel Built-in Good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EB91E"/>
      <rgbColor rgb="FF800080"/>
      <rgbColor rgb="FF00B050"/>
      <rgbColor rgb="FFF7D1D5"/>
      <rgbColor rgb="FF808080"/>
      <rgbColor rgb="FF729FCF"/>
      <rgbColor rgb="FF993366"/>
      <rgbColor rgb="FFFFFFD7"/>
      <rgbColor rgb="FFDCE6F2"/>
      <rgbColor rgb="FF660066"/>
      <rgbColor rgb="FFFFD428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EE7E5"/>
      <rgbColor rgb="FFC6EFCE"/>
      <rgbColor rgb="FFE8F2A1"/>
      <rgbColor rgb="FFEEEEEE"/>
      <rgbColor rgb="FFFFD7D7"/>
      <rgbColor rgb="FFFFE994"/>
      <rgbColor rgb="FFFFD8CE"/>
      <rgbColor rgb="FF3366FF"/>
      <rgbColor rgb="FF33CCCC"/>
      <rgbColor rgb="FF92D050"/>
      <rgbColor rgb="FFFFC000"/>
      <rgbColor rgb="FFE8A202"/>
      <rgbColor rgb="FFFF6600"/>
      <rgbColor rgb="FF5983B0"/>
      <rgbColor rgb="FFFFF5CE"/>
      <rgbColor rgb="FF003366"/>
      <rgbColor rgb="FF468A1A"/>
      <rgbColor rgb="FF003300"/>
      <rgbColor rgb="FF472702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365125</xdr:colOff>
      <xdr:row>0</xdr:row>
      <xdr:rowOff>301624</xdr:rowOff>
    </xdr:from>
    <xdr:to>
      <xdr:col>1</xdr:col>
      <xdr:colOff>4810125</xdr:colOff>
      <xdr:row>0</xdr:row>
      <xdr:rowOff>1460499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01624"/>
          <a:ext cx="4445000" cy="1158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5349875</xdr:colOff>
      <xdr:row>0</xdr:row>
      <xdr:rowOff>914400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0"/>
          <a:ext cx="534987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773906</xdr:colOff>
      <xdr:row>1</xdr:row>
      <xdr:rowOff>128587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719" y="0"/>
          <a:ext cx="4786312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269875</xdr:colOff>
      <xdr:row>0</xdr:row>
      <xdr:rowOff>222250</xdr:rowOff>
    </xdr:from>
    <xdr:to>
      <xdr:col>2</xdr:col>
      <xdr:colOff>4159250</xdr:colOff>
      <xdr:row>0</xdr:row>
      <xdr:rowOff>1136650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22250"/>
          <a:ext cx="46672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254000</xdr:rowOff>
    </xdr:from>
    <xdr:to>
      <xdr:col>4</xdr:col>
      <xdr:colOff>2317750</xdr:colOff>
      <xdr:row>0</xdr:row>
      <xdr:rowOff>1168400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25" y="254000"/>
          <a:ext cx="449262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25705</xdr:colOff>
      <xdr:row>0</xdr:row>
      <xdr:rowOff>360</xdr:rowOff>
    </xdr:from>
    <xdr:to>
      <xdr:col>5</xdr:col>
      <xdr:colOff>206375</xdr:colOff>
      <xdr:row>0</xdr:row>
      <xdr:rowOff>914760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80" y="360"/>
          <a:ext cx="430817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</xdr:colOff>
      <xdr:row>0</xdr:row>
      <xdr:rowOff>206375</xdr:rowOff>
    </xdr:from>
    <xdr:to>
      <xdr:col>4</xdr:col>
      <xdr:colOff>3032125</xdr:colOff>
      <xdr:row>0</xdr:row>
      <xdr:rowOff>1120775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206375"/>
          <a:ext cx="49530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7"/>
  </sheetPr>
  <dimension ref="A1:AMK26"/>
  <sheetViews>
    <sheetView zoomScale="60" zoomScaleNormal="60" workbookViewId="0">
      <selection activeCell="D7" sqref="D7"/>
    </sheetView>
  </sheetViews>
  <sheetFormatPr defaultColWidth="8.5703125" defaultRowHeight="20.25" x14ac:dyDescent="0.3"/>
  <cols>
    <col min="1" max="1" width="6.5703125" style="1" customWidth="1"/>
    <col min="2" max="2" width="100.7109375" style="1" customWidth="1"/>
    <col min="3" max="3" width="5.42578125" style="1" customWidth="1"/>
    <col min="4" max="4" width="100.7109375" style="1" customWidth="1"/>
    <col min="5" max="1025" width="9.140625" style="1" customWidth="1"/>
  </cols>
  <sheetData>
    <row r="1" spans="2:4" ht="116.65" customHeight="1" x14ac:dyDescent="0.3">
      <c r="B1" s="2"/>
      <c r="C1" s="2"/>
      <c r="D1" s="2"/>
    </row>
    <row r="2" spans="2:4" ht="39.75" customHeight="1" x14ac:dyDescent="0.3">
      <c r="B2" s="118" t="s">
        <v>242</v>
      </c>
      <c r="C2" s="118"/>
      <c r="D2" s="118"/>
    </row>
    <row r="3" spans="2:4" ht="15" customHeight="1" x14ac:dyDescent="0.3"/>
    <row r="4" spans="2:4" x14ac:dyDescent="0.3">
      <c r="B4" s="3" t="s">
        <v>0</v>
      </c>
      <c r="C4" s="4"/>
    </row>
    <row r="5" spans="2:4" x14ac:dyDescent="0.3">
      <c r="B5" s="1" t="s">
        <v>1</v>
      </c>
      <c r="D5" s="4"/>
    </row>
    <row r="6" spans="2:4" x14ac:dyDescent="0.3">
      <c r="B6" s="1" t="s">
        <v>2</v>
      </c>
    </row>
    <row r="8" spans="2:4" x14ac:dyDescent="0.3">
      <c r="B8" s="3" t="s">
        <v>3</v>
      </c>
    </row>
    <row r="9" spans="2:4" x14ac:dyDescent="0.3">
      <c r="B9" s="1" t="s">
        <v>4</v>
      </c>
    </row>
    <row r="11" spans="2:4" x14ac:dyDescent="0.3">
      <c r="B11" s="3" t="s">
        <v>5</v>
      </c>
    </row>
    <row r="12" spans="2:4" x14ac:dyDescent="0.3">
      <c r="B12" s="1" t="s">
        <v>6</v>
      </c>
    </row>
    <row r="14" spans="2:4" x14ac:dyDescent="0.3">
      <c r="B14" s="3" t="s">
        <v>7</v>
      </c>
    </row>
    <row r="15" spans="2:4" x14ac:dyDescent="0.3">
      <c r="B15" s="1" t="s">
        <v>8</v>
      </c>
    </row>
    <row r="17" spans="2:2" x14ac:dyDescent="0.3">
      <c r="B17" s="3" t="s">
        <v>9</v>
      </c>
    </row>
    <row r="18" spans="2:2" x14ac:dyDescent="0.3">
      <c r="B18" s="1" t="s">
        <v>10</v>
      </c>
    </row>
    <row r="20" spans="2:2" x14ac:dyDescent="0.3">
      <c r="B20" s="3" t="s">
        <v>11</v>
      </c>
    </row>
    <row r="21" spans="2:2" x14ac:dyDescent="0.3">
      <c r="B21" s="1" t="s">
        <v>12</v>
      </c>
    </row>
    <row r="25" spans="2:2" x14ac:dyDescent="0.3">
      <c r="B25" s="5"/>
    </row>
    <row r="26" spans="2:2" x14ac:dyDescent="0.3">
      <c r="B26" s="5"/>
    </row>
  </sheetData>
  <mergeCells count="1">
    <mergeCell ref="B2:D2"/>
  </mergeCells>
  <pageMargins left="0.51180555555555596" right="0.51180555555555596" top="0.78749999999999998" bottom="0.78749999999999998" header="0.511811023622047" footer="0.511811023622047"/>
  <pageSetup paperSize="9" scale="6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983B0"/>
  </sheetPr>
  <dimension ref="A1:AMK33"/>
  <sheetViews>
    <sheetView zoomScale="60" zoomScaleNormal="60" workbookViewId="0">
      <selection activeCell="B1" sqref="B1"/>
    </sheetView>
  </sheetViews>
  <sheetFormatPr defaultColWidth="8.5703125" defaultRowHeight="15" x14ac:dyDescent="0.25"/>
  <cols>
    <col min="1" max="1" width="6.5703125" style="6" customWidth="1"/>
    <col min="2" max="2" width="100.7109375" style="6" customWidth="1"/>
    <col min="3" max="3" width="5.42578125" style="6" customWidth="1"/>
    <col min="4" max="4" width="100.7109375" style="6" customWidth="1"/>
    <col min="5" max="1025" width="9.140625" style="6" customWidth="1"/>
  </cols>
  <sheetData>
    <row r="1" spans="2:7" ht="116.65" customHeight="1" x14ac:dyDescent="0.25">
      <c r="B1" s="7"/>
      <c r="C1" s="7"/>
      <c r="D1" s="7"/>
    </row>
    <row r="2" spans="2:7" ht="20.25" x14ac:dyDescent="0.25">
      <c r="B2" s="119" t="s">
        <v>13</v>
      </c>
      <c r="C2" s="119"/>
      <c r="D2" s="119"/>
    </row>
    <row r="3" spans="2:7" ht="20.25" x14ac:dyDescent="0.25">
      <c r="B3" s="8" t="s">
        <v>14</v>
      </c>
      <c r="C3" s="9"/>
      <c r="D3" s="10" t="s">
        <v>15</v>
      </c>
    </row>
    <row r="4" spans="2:7" ht="20.25" x14ac:dyDescent="0.25">
      <c r="B4" s="11" t="s">
        <v>16</v>
      </c>
      <c r="C4" s="9"/>
      <c r="D4" s="12" t="s">
        <v>17</v>
      </c>
      <c r="E4" s="13"/>
    </row>
    <row r="5" spans="2:7" ht="20.25" x14ac:dyDescent="0.25">
      <c r="B5" s="11"/>
      <c r="C5" s="9"/>
      <c r="D5" s="12"/>
      <c r="E5" s="13"/>
    </row>
    <row r="6" spans="2:7" ht="20.25" x14ac:dyDescent="0.25">
      <c r="B6" s="14" t="s">
        <v>18</v>
      </c>
      <c r="C6" s="9"/>
      <c r="D6" s="15" t="s">
        <v>19</v>
      </c>
      <c r="E6" s="13"/>
    </row>
    <row r="7" spans="2:7" ht="20.25" x14ac:dyDescent="0.25">
      <c r="B7" s="14" t="s">
        <v>20</v>
      </c>
      <c r="C7" s="9"/>
      <c r="D7" s="15" t="s">
        <v>21</v>
      </c>
      <c r="E7" s="13"/>
    </row>
    <row r="8" spans="2:7" ht="20.25" x14ac:dyDescent="0.25">
      <c r="B8" s="16" t="s">
        <v>22</v>
      </c>
      <c r="C8" s="9"/>
      <c r="D8" s="15" t="s">
        <v>23</v>
      </c>
      <c r="E8" s="13"/>
    </row>
    <row r="9" spans="2:7" ht="20.25" x14ac:dyDescent="0.25">
      <c r="B9" s="16" t="s">
        <v>24</v>
      </c>
      <c r="C9" s="9"/>
      <c r="D9" s="15" t="s">
        <v>25</v>
      </c>
      <c r="E9" s="13"/>
    </row>
    <row r="10" spans="2:7" ht="40.5" x14ac:dyDescent="0.25">
      <c r="B10" s="17" t="s">
        <v>26</v>
      </c>
      <c r="C10" s="9"/>
      <c r="D10" s="15" t="s">
        <v>27</v>
      </c>
      <c r="E10" s="13"/>
    </row>
    <row r="11" spans="2:7" ht="20.25" x14ac:dyDescent="0.25">
      <c r="B11" s="17" t="s">
        <v>28</v>
      </c>
      <c r="C11" s="9"/>
      <c r="D11" s="15" t="s">
        <v>29</v>
      </c>
      <c r="E11" s="13"/>
    </row>
    <row r="12" spans="2:7" ht="20.25" x14ac:dyDescent="0.25">
      <c r="B12" s="17" t="s">
        <v>30</v>
      </c>
      <c r="C12" s="9"/>
      <c r="D12" s="15" t="s">
        <v>31</v>
      </c>
      <c r="E12" s="13"/>
    </row>
    <row r="13" spans="2:7" ht="40.5" x14ac:dyDescent="0.25">
      <c r="B13" s="17" t="s">
        <v>32</v>
      </c>
      <c r="C13" s="9"/>
      <c r="D13" s="15" t="s">
        <v>33</v>
      </c>
      <c r="E13" s="13"/>
      <c r="G13" s="13"/>
    </row>
    <row r="14" spans="2:7" ht="20.25" x14ac:dyDescent="0.25">
      <c r="B14" s="17" t="s">
        <v>34</v>
      </c>
      <c r="C14" s="9"/>
      <c r="D14" s="15" t="s">
        <v>35</v>
      </c>
      <c r="E14" s="13"/>
      <c r="G14" s="13"/>
    </row>
    <row r="15" spans="2:7" ht="20.25" x14ac:dyDescent="0.25">
      <c r="B15" s="17" t="s">
        <v>229</v>
      </c>
      <c r="C15" s="9"/>
      <c r="D15" s="15" t="s">
        <v>36</v>
      </c>
      <c r="E15" s="13"/>
      <c r="G15" s="13"/>
    </row>
    <row r="16" spans="2:7" ht="20.25" x14ac:dyDescent="0.25">
      <c r="B16" s="17"/>
      <c r="C16" s="9"/>
      <c r="D16" s="12"/>
      <c r="E16" s="13"/>
      <c r="G16" s="13"/>
    </row>
    <row r="17" spans="2:7" ht="20.25" x14ac:dyDescent="0.25">
      <c r="B17" s="17"/>
      <c r="C17" s="9"/>
      <c r="D17" s="12"/>
      <c r="E17" s="13"/>
      <c r="G17" s="13"/>
    </row>
    <row r="18" spans="2:7" ht="20.25" x14ac:dyDescent="0.25">
      <c r="B18" s="9"/>
      <c r="C18" s="9"/>
      <c r="D18" s="18"/>
      <c r="E18" s="13"/>
      <c r="G18" s="13"/>
    </row>
    <row r="19" spans="2:7" ht="20.25" x14ac:dyDescent="0.25">
      <c r="B19" s="19" t="s">
        <v>37</v>
      </c>
      <c r="C19" s="20"/>
      <c r="D19" s="21" t="s">
        <v>38</v>
      </c>
      <c r="E19" s="22"/>
      <c r="G19" s="13"/>
    </row>
    <row r="20" spans="2:7" ht="20.25" x14ac:dyDescent="0.25">
      <c r="B20" s="19"/>
      <c r="C20" s="20"/>
      <c r="D20" s="21"/>
      <c r="E20" s="23"/>
      <c r="G20" s="13"/>
    </row>
    <row r="21" spans="2:7" ht="20.25" x14ac:dyDescent="0.25">
      <c r="B21" s="24" t="s">
        <v>39</v>
      </c>
      <c r="C21" s="9"/>
      <c r="D21" s="25" t="s">
        <v>40</v>
      </c>
      <c r="E21" s="23"/>
      <c r="G21" s="13"/>
    </row>
    <row r="22" spans="2:7" ht="20.25" x14ac:dyDescent="0.25">
      <c r="B22" s="26" t="s">
        <v>41</v>
      </c>
      <c r="C22" s="27"/>
      <c r="D22" s="25" t="s">
        <v>42</v>
      </c>
      <c r="E22" s="23"/>
      <c r="G22" s="13"/>
    </row>
    <row r="23" spans="2:7" ht="20.25" x14ac:dyDescent="0.25">
      <c r="B23" s="26" t="s">
        <v>43</v>
      </c>
      <c r="C23" s="27"/>
      <c r="D23" s="25" t="s">
        <v>44</v>
      </c>
      <c r="E23" s="23"/>
      <c r="G23" s="13"/>
    </row>
    <row r="24" spans="2:7" ht="20.25" x14ac:dyDescent="0.25">
      <c r="B24" s="26" t="s">
        <v>45</v>
      </c>
      <c r="C24" s="27"/>
      <c r="D24" s="28"/>
      <c r="E24" s="23"/>
      <c r="G24" s="13"/>
    </row>
    <row r="25" spans="2:7" ht="21" x14ac:dyDescent="0.35">
      <c r="B25" s="19"/>
      <c r="C25" s="29"/>
      <c r="D25" s="28"/>
      <c r="E25" s="23"/>
      <c r="G25" s="13"/>
    </row>
    <row r="26" spans="2:7" ht="15" customHeight="1" x14ac:dyDescent="0.35">
      <c r="B26" s="29"/>
      <c r="C26" s="29"/>
      <c r="D26" s="29"/>
      <c r="E26" s="22"/>
      <c r="G26" s="13"/>
    </row>
    <row r="27" spans="2:7" ht="15" customHeight="1" x14ac:dyDescent="0.25">
      <c r="B27" s="13"/>
      <c r="C27" s="13"/>
      <c r="D27" s="30"/>
    </row>
    <row r="28" spans="2:7" ht="15" customHeight="1" x14ac:dyDescent="0.3">
      <c r="B28" s="13"/>
      <c r="C28" s="13"/>
      <c r="D28" s="31"/>
    </row>
    <row r="29" spans="2:7" ht="15" customHeight="1" x14ac:dyDescent="0.25">
      <c r="B29" s="32"/>
      <c r="C29" s="32"/>
      <c r="D29" s="13"/>
    </row>
    <row r="30" spans="2:7" x14ac:dyDescent="0.25">
      <c r="B30" s="13"/>
      <c r="C30" s="13"/>
      <c r="D30" s="32"/>
    </row>
    <row r="31" spans="2:7" ht="15" customHeight="1" x14ac:dyDescent="0.25"/>
    <row r="32" spans="2:7" ht="15" customHeight="1" x14ac:dyDescent="0.25"/>
    <row r="33" ht="15" customHeight="1" x14ac:dyDescent="0.25"/>
  </sheetData>
  <mergeCells count="1">
    <mergeCell ref="B2:D2"/>
  </mergeCells>
  <pageMargins left="0.51180555555555596" right="0.51180555555555596" top="0.78749999999999998" bottom="0.78749999999999998" header="0.511811023622047" footer="0.511811023622047"/>
  <pageSetup paperSize="9" scale="6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68A1A"/>
  </sheetPr>
  <dimension ref="A1:AMK44"/>
  <sheetViews>
    <sheetView showGridLines="0" topLeftCell="A18" zoomScale="70" zoomScaleNormal="70" workbookViewId="0">
      <pane xSplit="2" topLeftCell="R1" activePane="topRight" state="frozen"/>
      <selection pane="topRight" activeCell="X7" sqref="X7"/>
    </sheetView>
  </sheetViews>
  <sheetFormatPr defaultColWidth="8.5703125" defaultRowHeight="15" x14ac:dyDescent="0.25"/>
  <cols>
    <col min="1" max="1" width="3" style="33" customWidth="1"/>
    <col min="2" max="2" width="71.7109375" style="33" customWidth="1"/>
    <col min="3" max="3" width="29.42578125" style="33" customWidth="1"/>
    <col min="4" max="5" width="30.7109375" style="33" customWidth="1"/>
    <col min="6" max="6" width="19.7109375" style="33" customWidth="1"/>
    <col min="7" max="7" width="16.85546875" style="34" customWidth="1"/>
    <col min="8" max="8" width="15.28515625" style="33" customWidth="1"/>
    <col min="9" max="9" width="9.7109375" style="33" customWidth="1"/>
    <col min="10" max="10" width="9.5703125" style="33" customWidth="1"/>
    <col min="11" max="11" width="58.7109375" style="33" customWidth="1"/>
    <col min="12" max="12" width="12.7109375" style="33" customWidth="1"/>
    <col min="13" max="13" width="7.5703125" style="33" customWidth="1"/>
    <col min="14" max="14" width="9.7109375" style="33" customWidth="1"/>
    <col min="15" max="15" width="8.7109375" style="33" customWidth="1"/>
    <col min="16" max="16" width="16" style="33" customWidth="1"/>
    <col min="17" max="17" width="58.7109375" style="33" customWidth="1"/>
    <col min="18" max="18" width="11.5703125" style="33" customWidth="1"/>
    <col min="19" max="19" width="16.28515625" style="33" customWidth="1"/>
    <col min="20" max="20" width="11.42578125" style="35" customWidth="1"/>
    <col min="21" max="21" width="9.140625" style="35" customWidth="1"/>
    <col min="22" max="22" width="14.7109375" style="35" customWidth="1"/>
    <col min="23" max="23" width="9.140625" style="35" customWidth="1"/>
    <col min="24" max="24" width="80.7109375" style="35" customWidth="1"/>
    <col min="25" max="25" width="13.140625" style="35" customWidth="1"/>
    <col min="26" max="26" width="16" style="33" customWidth="1"/>
    <col min="27" max="1025" width="9.140625" style="33" customWidth="1"/>
  </cols>
  <sheetData>
    <row r="1" spans="2:26" s="6" customFormat="1" ht="62.45" customHeight="1" x14ac:dyDescent="0.2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2:26" s="6" customFormat="1" ht="62.45" customHeigh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2:26" ht="24.95" customHeight="1" x14ac:dyDescent="0.25">
      <c r="B3" s="120" t="s">
        <v>46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2:26" ht="24.95" customHeight="1" x14ac:dyDescent="0.25">
      <c r="B4" s="120" t="s">
        <v>47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2:26" ht="28.5" customHeight="1" x14ac:dyDescent="0.25">
      <c r="B5" s="121" t="s">
        <v>48</v>
      </c>
      <c r="C5" s="121"/>
      <c r="D5" s="121"/>
      <c r="E5" s="121"/>
      <c r="F5" s="122" t="s">
        <v>49</v>
      </c>
      <c r="G5" s="123" t="s">
        <v>50</v>
      </c>
      <c r="H5" s="122" t="s">
        <v>51</v>
      </c>
      <c r="I5" s="122"/>
      <c r="J5" s="122"/>
      <c r="K5" s="122" t="s">
        <v>52</v>
      </c>
      <c r="L5" s="122"/>
      <c r="M5" s="122"/>
      <c r="N5" s="123" t="s">
        <v>53</v>
      </c>
      <c r="O5" s="124" t="s">
        <v>54</v>
      </c>
      <c r="P5" s="124"/>
      <c r="Q5" s="124"/>
      <c r="R5" s="124"/>
      <c r="S5" s="124"/>
      <c r="T5" s="125" t="s">
        <v>241</v>
      </c>
      <c r="U5" s="125"/>
      <c r="V5" s="125"/>
      <c r="W5" s="125"/>
      <c r="X5" s="125"/>
      <c r="Y5" s="125"/>
      <c r="Z5" s="125"/>
    </row>
    <row r="6" spans="2:26" ht="30" x14ac:dyDescent="0.25">
      <c r="B6" s="40" t="s">
        <v>55</v>
      </c>
      <c r="C6" s="37" t="s">
        <v>56</v>
      </c>
      <c r="D6" s="37" t="s">
        <v>57</v>
      </c>
      <c r="E6" s="37" t="s">
        <v>58</v>
      </c>
      <c r="F6" s="122"/>
      <c r="G6" s="123"/>
      <c r="H6" s="37" t="s">
        <v>59</v>
      </c>
      <c r="I6" s="37" t="s">
        <v>60</v>
      </c>
      <c r="J6" s="37" t="s">
        <v>61</v>
      </c>
      <c r="K6" s="37" t="s">
        <v>62</v>
      </c>
      <c r="L6" s="122" t="s">
        <v>63</v>
      </c>
      <c r="M6" s="122"/>
      <c r="N6" s="123"/>
      <c r="O6" s="37" t="s">
        <v>64</v>
      </c>
      <c r="P6" s="38" t="s">
        <v>65</v>
      </c>
      <c r="Q6" s="38" t="s">
        <v>66</v>
      </c>
      <c r="R6" s="38" t="s">
        <v>67</v>
      </c>
      <c r="S6" s="39" t="s">
        <v>68</v>
      </c>
      <c r="T6" s="126" t="s">
        <v>63</v>
      </c>
      <c r="U6" s="126"/>
      <c r="V6" s="38" t="s">
        <v>69</v>
      </c>
      <c r="W6" s="37" t="s">
        <v>64</v>
      </c>
      <c r="X6" s="38" t="s">
        <v>70</v>
      </c>
      <c r="Y6" s="38" t="s">
        <v>67</v>
      </c>
      <c r="Z6" s="38" t="s">
        <v>68</v>
      </c>
    </row>
    <row r="7" spans="2:26" ht="187.9" customHeight="1" x14ac:dyDescent="0.25">
      <c r="B7" s="41" t="s">
        <v>71</v>
      </c>
      <c r="C7" s="42" t="s">
        <v>72</v>
      </c>
      <c r="D7" s="43" t="s">
        <v>73</v>
      </c>
      <c r="E7" s="43" t="s">
        <v>74</v>
      </c>
      <c r="F7" s="44" t="s">
        <v>75</v>
      </c>
      <c r="G7" s="45" t="s">
        <v>76</v>
      </c>
      <c r="H7" s="44">
        <v>3</v>
      </c>
      <c r="I7" s="44">
        <v>4</v>
      </c>
      <c r="J7" s="44">
        <f t="shared" ref="J7:J22" si="0">H7*I7</f>
        <v>12</v>
      </c>
      <c r="K7" s="43" t="s">
        <v>77</v>
      </c>
      <c r="L7" s="44" t="s">
        <v>78</v>
      </c>
      <c r="M7" s="44" t="str">
        <f t="shared" ref="M7:M18" si="1">IF(L7="inexistente","1,00",IF(L7="fraco","0,8",IF(L7="Mediano","0,6",IF(L7="satisfatório","0,4",IF(L7="forte","0,2")))))</f>
        <v>0,6</v>
      </c>
      <c r="N7" s="44">
        <f t="shared" ref="N7:N22" si="2">J7*M7</f>
        <v>7.1999999999999993</v>
      </c>
      <c r="O7" s="46" t="str">
        <f t="shared" ref="O7:O18" si="3">IF(N7&lt;3,"Baixo",IF(N7&lt;8,"Médio",IF(N7&lt;15,"Alto",IF(N7&lt;26,"Extremo"))))</f>
        <v>Médio</v>
      </c>
      <c r="P7" s="44" t="s">
        <v>79</v>
      </c>
      <c r="Q7" s="43" t="s">
        <v>80</v>
      </c>
      <c r="R7" s="47">
        <v>45110</v>
      </c>
      <c r="S7" s="45" t="s">
        <v>230</v>
      </c>
      <c r="T7" s="48" t="s">
        <v>82</v>
      </c>
      <c r="U7" s="49" t="str">
        <f t="shared" ref="U7:U18" si="4">IF(T7="inexistente","1,00",IF(T7="fraco","0,8",IF(T7="Mediano","0,6",IF(T7="satisfatório","0,4",IF(T7="forte","0,2")))))</f>
        <v>0,4</v>
      </c>
      <c r="V7" s="50">
        <f t="shared" ref="V7:V18" si="5">N7*U7</f>
        <v>2.88</v>
      </c>
      <c r="W7" s="51" t="str">
        <f t="shared" ref="W7:W18" si="6">IF(V7&lt;3,"Baixo",IF(V7&lt;8,"Médio",IF(V7&lt;15,"Alto",IF(V7&lt;26,"Extremo"))))</f>
        <v>Baixo</v>
      </c>
      <c r="X7" s="52" t="s">
        <v>231</v>
      </c>
      <c r="Y7" s="53" t="s">
        <v>83</v>
      </c>
      <c r="Z7" s="45" t="s">
        <v>230</v>
      </c>
    </row>
    <row r="8" spans="2:26" ht="135" x14ac:dyDescent="0.25">
      <c r="B8" s="41" t="s">
        <v>84</v>
      </c>
      <c r="C8" s="42" t="s">
        <v>85</v>
      </c>
      <c r="D8" s="54" t="s">
        <v>86</v>
      </c>
      <c r="E8" s="43" t="s">
        <v>74</v>
      </c>
      <c r="F8" s="44" t="s">
        <v>75</v>
      </c>
      <c r="G8" s="45" t="s">
        <v>76</v>
      </c>
      <c r="H8" s="44">
        <v>2</v>
      </c>
      <c r="I8" s="44">
        <v>3</v>
      </c>
      <c r="J8" s="44">
        <f t="shared" si="0"/>
        <v>6</v>
      </c>
      <c r="K8" s="43" t="s">
        <v>87</v>
      </c>
      <c r="L8" s="44" t="s">
        <v>82</v>
      </c>
      <c r="M8" s="44" t="str">
        <f t="shared" si="1"/>
        <v>0,4</v>
      </c>
      <c r="N8" s="44">
        <f t="shared" si="2"/>
        <v>2.4000000000000004</v>
      </c>
      <c r="O8" s="46" t="str">
        <f t="shared" si="3"/>
        <v>Baixo</v>
      </c>
      <c r="P8" s="44" t="s">
        <v>79</v>
      </c>
      <c r="Q8" s="43" t="s">
        <v>88</v>
      </c>
      <c r="R8" s="47">
        <v>45110</v>
      </c>
      <c r="S8" s="45" t="s">
        <v>230</v>
      </c>
      <c r="T8" s="48" t="s">
        <v>82</v>
      </c>
      <c r="U8" s="49" t="str">
        <f t="shared" si="4"/>
        <v>0,4</v>
      </c>
      <c r="V8" s="50">
        <f t="shared" si="5"/>
        <v>0.96000000000000019</v>
      </c>
      <c r="W8" s="51" t="str">
        <f t="shared" si="6"/>
        <v>Baixo</v>
      </c>
      <c r="X8" s="52" t="s">
        <v>231</v>
      </c>
      <c r="Y8" s="53" t="s">
        <v>83</v>
      </c>
      <c r="Z8" s="45" t="s">
        <v>230</v>
      </c>
    </row>
    <row r="9" spans="2:26" ht="135" x14ac:dyDescent="0.25">
      <c r="B9" s="41" t="s">
        <v>89</v>
      </c>
      <c r="C9" s="42" t="s">
        <v>90</v>
      </c>
      <c r="D9" s="54" t="s">
        <v>91</v>
      </c>
      <c r="E9" s="43" t="s">
        <v>74</v>
      </c>
      <c r="F9" s="44" t="s">
        <v>75</v>
      </c>
      <c r="G9" s="45" t="s">
        <v>76</v>
      </c>
      <c r="H9" s="44">
        <v>3</v>
      </c>
      <c r="I9" s="44">
        <v>4</v>
      </c>
      <c r="J9" s="44">
        <f t="shared" si="0"/>
        <v>12</v>
      </c>
      <c r="K9" s="43" t="s">
        <v>92</v>
      </c>
      <c r="L9" s="44" t="s">
        <v>78</v>
      </c>
      <c r="M9" s="44" t="str">
        <f t="shared" si="1"/>
        <v>0,6</v>
      </c>
      <c r="N9" s="44">
        <f t="shared" si="2"/>
        <v>7.1999999999999993</v>
      </c>
      <c r="O9" s="46" t="str">
        <f t="shared" si="3"/>
        <v>Médio</v>
      </c>
      <c r="P9" s="44" t="s">
        <v>79</v>
      </c>
      <c r="Q9" s="43" t="s">
        <v>93</v>
      </c>
      <c r="R9" s="47">
        <v>45110</v>
      </c>
      <c r="S9" s="45" t="s">
        <v>230</v>
      </c>
      <c r="T9" s="48" t="s">
        <v>82</v>
      </c>
      <c r="U9" s="49" t="str">
        <f t="shared" si="4"/>
        <v>0,4</v>
      </c>
      <c r="V9" s="50">
        <f t="shared" si="5"/>
        <v>2.88</v>
      </c>
      <c r="W9" s="51" t="str">
        <f t="shared" si="6"/>
        <v>Baixo</v>
      </c>
      <c r="X9" s="52" t="s">
        <v>231</v>
      </c>
      <c r="Y9" s="53" t="s">
        <v>83</v>
      </c>
      <c r="Z9" s="45" t="s">
        <v>230</v>
      </c>
    </row>
    <row r="10" spans="2:26" ht="142.5" x14ac:dyDescent="0.25">
      <c r="B10" s="41" t="s">
        <v>94</v>
      </c>
      <c r="C10" s="42" t="s">
        <v>95</v>
      </c>
      <c r="D10" s="43" t="s">
        <v>96</v>
      </c>
      <c r="E10" s="43" t="s">
        <v>74</v>
      </c>
      <c r="F10" s="44" t="s">
        <v>75</v>
      </c>
      <c r="G10" s="45" t="s">
        <v>76</v>
      </c>
      <c r="H10" s="44">
        <v>3</v>
      </c>
      <c r="I10" s="44">
        <v>4</v>
      </c>
      <c r="J10" s="44">
        <f t="shared" si="0"/>
        <v>12</v>
      </c>
      <c r="K10" s="43" t="s">
        <v>92</v>
      </c>
      <c r="L10" s="44" t="s">
        <v>78</v>
      </c>
      <c r="M10" s="44" t="str">
        <f t="shared" si="1"/>
        <v>0,6</v>
      </c>
      <c r="N10" s="44">
        <f t="shared" si="2"/>
        <v>7.1999999999999993</v>
      </c>
      <c r="O10" s="46" t="str">
        <f t="shared" si="3"/>
        <v>Médio</v>
      </c>
      <c r="P10" s="44" t="s">
        <v>79</v>
      </c>
      <c r="Q10" s="43" t="s">
        <v>93</v>
      </c>
      <c r="R10" s="47">
        <v>45110</v>
      </c>
      <c r="S10" s="45" t="s">
        <v>230</v>
      </c>
      <c r="T10" s="48" t="s">
        <v>82</v>
      </c>
      <c r="U10" s="49" t="str">
        <f t="shared" si="4"/>
        <v>0,4</v>
      </c>
      <c r="V10" s="50">
        <f t="shared" si="5"/>
        <v>2.88</v>
      </c>
      <c r="W10" s="51" t="str">
        <f t="shared" si="6"/>
        <v>Baixo</v>
      </c>
      <c r="X10" s="52" t="s">
        <v>231</v>
      </c>
      <c r="Y10" s="53" t="s">
        <v>83</v>
      </c>
      <c r="Z10" s="45" t="s">
        <v>230</v>
      </c>
    </row>
    <row r="11" spans="2:26" ht="135" x14ac:dyDescent="0.25">
      <c r="B11" s="41" t="s">
        <v>97</v>
      </c>
      <c r="C11" s="42" t="s">
        <v>98</v>
      </c>
      <c r="D11" s="43" t="s">
        <v>99</v>
      </c>
      <c r="E11" s="43" t="s">
        <v>100</v>
      </c>
      <c r="F11" s="44" t="s">
        <v>75</v>
      </c>
      <c r="G11" s="45" t="s">
        <v>76</v>
      </c>
      <c r="H11" s="44">
        <v>3</v>
      </c>
      <c r="I11" s="44">
        <v>3</v>
      </c>
      <c r="J11" s="44">
        <f t="shared" si="0"/>
        <v>9</v>
      </c>
      <c r="K11" s="43" t="s">
        <v>101</v>
      </c>
      <c r="L11" s="44" t="s">
        <v>102</v>
      </c>
      <c r="M11" s="44" t="str">
        <f t="shared" si="1"/>
        <v>0,8</v>
      </c>
      <c r="N11" s="44">
        <f t="shared" si="2"/>
        <v>7.2</v>
      </c>
      <c r="O11" s="46" t="str">
        <f t="shared" si="3"/>
        <v>Médio</v>
      </c>
      <c r="P11" s="44" t="s">
        <v>79</v>
      </c>
      <c r="Q11" s="43" t="s">
        <v>232</v>
      </c>
      <c r="R11" s="47" t="s">
        <v>108</v>
      </c>
      <c r="S11" s="45" t="s">
        <v>81</v>
      </c>
      <c r="T11" s="48" t="s">
        <v>82</v>
      </c>
      <c r="U11" s="55" t="str">
        <f t="shared" si="4"/>
        <v>0,4</v>
      </c>
      <c r="V11" s="50">
        <f t="shared" si="5"/>
        <v>2.8800000000000003</v>
      </c>
      <c r="W11" s="51" t="str">
        <f t="shared" si="6"/>
        <v>Baixo</v>
      </c>
      <c r="X11" s="52" t="s">
        <v>231</v>
      </c>
      <c r="Y11" s="56" t="s">
        <v>83</v>
      </c>
      <c r="Z11" s="45" t="s">
        <v>230</v>
      </c>
    </row>
    <row r="12" spans="2:26" ht="128.25" x14ac:dyDescent="0.25">
      <c r="B12" s="41" t="s">
        <v>103</v>
      </c>
      <c r="C12" s="42" t="s">
        <v>104</v>
      </c>
      <c r="D12" s="43" t="s">
        <v>105</v>
      </c>
      <c r="E12" s="43" t="s">
        <v>106</v>
      </c>
      <c r="F12" s="44" t="s">
        <v>75</v>
      </c>
      <c r="G12" s="45" t="s">
        <v>76</v>
      </c>
      <c r="H12" s="44">
        <v>4</v>
      </c>
      <c r="I12" s="44">
        <v>2</v>
      </c>
      <c r="J12" s="44">
        <f t="shared" si="0"/>
        <v>8</v>
      </c>
      <c r="K12" s="43" t="s">
        <v>107</v>
      </c>
      <c r="L12" s="44" t="s">
        <v>107</v>
      </c>
      <c r="M12" s="44" t="str">
        <f t="shared" si="1"/>
        <v>1,00</v>
      </c>
      <c r="N12" s="44">
        <f t="shared" si="2"/>
        <v>8</v>
      </c>
      <c r="O12" s="46" t="str">
        <f t="shared" si="3"/>
        <v>Alto</v>
      </c>
      <c r="P12" s="44" t="s">
        <v>79</v>
      </c>
      <c r="Q12" s="43" t="s">
        <v>233</v>
      </c>
      <c r="R12" s="47" t="s">
        <v>108</v>
      </c>
      <c r="S12" s="57" t="s">
        <v>109</v>
      </c>
      <c r="T12" s="48" t="s">
        <v>78</v>
      </c>
      <c r="U12" s="49" t="str">
        <f t="shared" si="4"/>
        <v>0,6</v>
      </c>
      <c r="V12" s="50">
        <f t="shared" si="5"/>
        <v>4.8</v>
      </c>
      <c r="W12" s="51" t="str">
        <f t="shared" si="6"/>
        <v>Médio</v>
      </c>
      <c r="X12" s="43" t="s">
        <v>234</v>
      </c>
      <c r="Y12" s="53">
        <v>45138</v>
      </c>
      <c r="Z12" s="44" t="s">
        <v>109</v>
      </c>
    </row>
    <row r="13" spans="2:26" ht="114" x14ac:dyDescent="0.25">
      <c r="B13" s="41" t="s">
        <v>110</v>
      </c>
      <c r="C13" s="42" t="s">
        <v>111</v>
      </c>
      <c r="D13" s="43" t="s">
        <v>112</v>
      </c>
      <c r="E13" s="43" t="s">
        <v>113</v>
      </c>
      <c r="F13" s="44" t="s">
        <v>75</v>
      </c>
      <c r="G13" s="45" t="s">
        <v>76</v>
      </c>
      <c r="H13" s="44">
        <v>3</v>
      </c>
      <c r="I13" s="44">
        <v>2</v>
      </c>
      <c r="J13" s="44">
        <f t="shared" si="0"/>
        <v>6</v>
      </c>
      <c r="K13" s="43" t="s">
        <v>114</v>
      </c>
      <c r="L13" s="44" t="s">
        <v>78</v>
      </c>
      <c r="M13" s="44" t="str">
        <f t="shared" si="1"/>
        <v>0,6</v>
      </c>
      <c r="N13" s="44">
        <f t="shared" si="2"/>
        <v>3.5999999999999996</v>
      </c>
      <c r="O13" s="46" t="str">
        <f t="shared" si="3"/>
        <v>Médio</v>
      </c>
      <c r="P13" s="44" t="s">
        <v>79</v>
      </c>
      <c r="Q13" s="58" t="s">
        <v>115</v>
      </c>
      <c r="R13" s="47" t="s">
        <v>108</v>
      </c>
      <c r="S13" s="57" t="s">
        <v>109</v>
      </c>
      <c r="T13" s="48" t="s">
        <v>82</v>
      </c>
      <c r="U13" s="49" t="str">
        <f t="shared" si="4"/>
        <v>0,4</v>
      </c>
      <c r="V13" s="50">
        <f t="shared" si="5"/>
        <v>1.44</v>
      </c>
      <c r="W13" s="51" t="str">
        <f t="shared" si="6"/>
        <v>Baixo</v>
      </c>
      <c r="X13" s="43" t="s">
        <v>235</v>
      </c>
      <c r="Y13" s="53" t="s">
        <v>83</v>
      </c>
      <c r="Z13" s="44" t="s">
        <v>109</v>
      </c>
    </row>
    <row r="14" spans="2:26" ht="128.25" x14ac:dyDescent="0.25">
      <c r="B14" s="41" t="s">
        <v>116</v>
      </c>
      <c r="C14" s="42" t="s">
        <v>117</v>
      </c>
      <c r="D14" s="60" t="s">
        <v>118</v>
      </c>
      <c r="E14" s="43" t="s">
        <v>119</v>
      </c>
      <c r="F14" s="44" t="s">
        <v>75</v>
      </c>
      <c r="G14" s="45" t="s">
        <v>76</v>
      </c>
      <c r="H14" s="44">
        <v>1</v>
      </c>
      <c r="I14" s="44">
        <v>3</v>
      </c>
      <c r="J14" s="44">
        <f t="shared" si="0"/>
        <v>3</v>
      </c>
      <c r="K14" s="43" t="s">
        <v>107</v>
      </c>
      <c r="L14" s="44" t="s">
        <v>107</v>
      </c>
      <c r="M14" s="44" t="str">
        <f t="shared" si="1"/>
        <v>1,00</v>
      </c>
      <c r="N14" s="44">
        <f t="shared" si="2"/>
        <v>3</v>
      </c>
      <c r="O14" s="46" t="str">
        <f t="shared" si="3"/>
        <v>Médio</v>
      </c>
      <c r="P14" s="44" t="s">
        <v>120</v>
      </c>
      <c r="Q14" s="58" t="s">
        <v>236</v>
      </c>
      <c r="R14" s="59" t="s">
        <v>121</v>
      </c>
      <c r="S14" s="57" t="s">
        <v>109</v>
      </c>
      <c r="T14" s="48" t="s">
        <v>82</v>
      </c>
      <c r="U14" s="49" t="str">
        <f t="shared" si="4"/>
        <v>0,4</v>
      </c>
      <c r="V14" s="50">
        <f t="shared" si="5"/>
        <v>1.2000000000000002</v>
      </c>
      <c r="W14" s="51" t="str">
        <f t="shared" si="6"/>
        <v>Baixo</v>
      </c>
      <c r="X14" s="114" t="s">
        <v>237</v>
      </c>
      <c r="Y14" s="53" t="s">
        <v>83</v>
      </c>
      <c r="Z14" s="44" t="s">
        <v>109</v>
      </c>
    </row>
    <row r="15" spans="2:26" ht="83.25" customHeight="1" x14ac:dyDescent="0.25">
      <c r="B15" s="41" t="s">
        <v>122</v>
      </c>
      <c r="C15" s="42" t="s">
        <v>123</v>
      </c>
      <c r="D15" s="43" t="s">
        <v>124</v>
      </c>
      <c r="E15" s="43" t="s">
        <v>119</v>
      </c>
      <c r="F15" s="44" t="s">
        <v>75</v>
      </c>
      <c r="G15" s="45" t="s">
        <v>76</v>
      </c>
      <c r="H15" s="44">
        <v>2</v>
      </c>
      <c r="I15" s="44">
        <v>2</v>
      </c>
      <c r="J15" s="44">
        <f t="shared" si="0"/>
        <v>4</v>
      </c>
      <c r="K15" s="58" t="s">
        <v>238</v>
      </c>
      <c r="L15" s="44" t="s">
        <v>78</v>
      </c>
      <c r="M15" s="44" t="str">
        <f t="shared" si="1"/>
        <v>0,6</v>
      </c>
      <c r="N15" s="44">
        <f t="shared" si="2"/>
        <v>2.4</v>
      </c>
      <c r="O15" s="46" t="str">
        <f t="shared" si="3"/>
        <v>Baixo</v>
      </c>
      <c r="P15" s="44" t="s">
        <v>79</v>
      </c>
      <c r="Q15" s="58" t="s">
        <v>236</v>
      </c>
      <c r="R15" s="59" t="s">
        <v>121</v>
      </c>
      <c r="S15" s="57" t="s">
        <v>109</v>
      </c>
      <c r="T15" s="48" t="s">
        <v>82</v>
      </c>
      <c r="U15" s="49" t="str">
        <f t="shared" si="4"/>
        <v>0,4</v>
      </c>
      <c r="V15" s="50">
        <f t="shared" si="5"/>
        <v>0.96</v>
      </c>
      <c r="W15" s="51" t="str">
        <f t="shared" si="6"/>
        <v>Baixo</v>
      </c>
      <c r="X15" s="43" t="s">
        <v>239</v>
      </c>
      <c r="Y15" s="53" t="s">
        <v>83</v>
      </c>
      <c r="Z15" s="44" t="s">
        <v>109</v>
      </c>
    </row>
    <row r="16" spans="2:26" ht="81.599999999999994" customHeight="1" x14ac:dyDescent="0.25">
      <c r="B16" s="41" t="s">
        <v>125</v>
      </c>
      <c r="C16" s="42" t="s">
        <v>126</v>
      </c>
      <c r="D16" s="43" t="s">
        <v>127</v>
      </c>
      <c r="E16" s="43" t="s">
        <v>119</v>
      </c>
      <c r="F16" s="44" t="s">
        <v>75</v>
      </c>
      <c r="G16" s="45" t="s">
        <v>76</v>
      </c>
      <c r="H16" s="44">
        <v>2</v>
      </c>
      <c r="I16" s="44">
        <v>4</v>
      </c>
      <c r="J16" s="44">
        <f t="shared" si="0"/>
        <v>8</v>
      </c>
      <c r="K16" s="43" t="s">
        <v>128</v>
      </c>
      <c r="L16" s="44" t="s">
        <v>82</v>
      </c>
      <c r="M16" s="44" t="str">
        <f t="shared" si="1"/>
        <v>0,4</v>
      </c>
      <c r="N16" s="44">
        <f t="shared" si="2"/>
        <v>3.2</v>
      </c>
      <c r="O16" s="46" t="str">
        <f t="shared" si="3"/>
        <v>Médio</v>
      </c>
      <c r="P16" s="44" t="s">
        <v>79</v>
      </c>
      <c r="Q16" s="58" t="s">
        <v>115</v>
      </c>
      <c r="R16" s="116" t="s">
        <v>121</v>
      </c>
      <c r="S16" s="57" t="s">
        <v>109</v>
      </c>
      <c r="T16" s="48" t="s">
        <v>82</v>
      </c>
      <c r="U16" s="55" t="str">
        <f t="shared" si="4"/>
        <v>0,4</v>
      </c>
      <c r="V16" s="50">
        <f t="shared" si="5"/>
        <v>1.2800000000000002</v>
      </c>
      <c r="W16" s="51" t="str">
        <f t="shared" si="6"/>
        <v>Baixo</v>
      </c>
      <c r="X16" s="43" t="s">
        <v>240</v>
      </c>
      <c r="Y16" s="56" t="s">
        <v>83</v>
      </c>
      <c r="Z16" s="44" t="s">
        <v>109</v>
      </c>
    </row>
    <row r="17" spans="2:26" ht="85.5" x14ac:dyDescent="0.25">
      <c r="B17" s="41" t="s">
        <v>129</v>
      </c>
      <c r="C17" s="42" t="s">
        <v>130</v>
      </c>
      <c r="D17" s="43" t="s">
        <v>131</v>
      </c>
      <c r="E17" s="43" t="s">
        <v>119</v>
      </c>
      <c r="F17" s="44" t="s">
        <v>75</v>
      </c>
      <c r="G17" s="45" t="s">
        <v>76</v>
      </c>
      <c r="H17" s="44">
        <v>3</v>
      </c>
      <c r="I17" s="44">
        <v>3</v>
      </c>
      <c r="J17" s="44">
        <f t="shared" si="0"/>
        <v>9</v>
      </c>
      <c r="K17" s="43" t="s">
        <v>132</v>
      </c>
      <c r="L17" s="44" t="s">
        <v>102</v>
      </c>
      <c r="M17" s="44" t="str">
        <f t="shared" si="1"/>
        <v>0,8</v>
      </c>
      <c r="N17" s="44">
        <f t="shared" si="2"/>
        <v>7.2</v>
      </c>
      <c r="O17" s="46" t="str">
        <f t="shared" si="3"/>
        <v>Médio</v>
      </c>
      <c r="P17" s="44" t="s">
        <v>79</v>
      </c>
      <c r="Q17" s="58" t="s">
        <v>236</v>
      </c>
      <c r="R17" s="116" t="s">
        <v>121</v>
      </c>
      <c r="S17" s="57" t="s">
        <v>109</v>
      </c>
      <c r="T17" s="48" t="s">
        <v>82</v>
      </c>
      <c r="U17" s="55" t="str">
        <f t="shared" si="4"/>
        <v>0,4</v>
      </c>
      <c r="V17" s="50">
        <f t="shared" si="5"/>
        <v>2.8800000000000003</v>
      </c>
      <c r="W17" s="51" t="str">
        <f t="shared" si="6"/>
        <v>Baixo</v>
      </c>
      <c r="X17" s="43" t="s">
        <v>240</v>
      </c>
      <c r="Y17" s="56" t="s">
        <v>83</v>
      </c>
      <c r="Z17" s="44" t="s">
        <v>109</v>
      </c>
    </row>
    <row r="18" spans="2:26" ht="114" x14ac:dyDescent="0.25">
      <c r="B18" s="41" t="s">
        <v>133</v>
      </c>
      <c r="C18" s="42" t="s">
        <v>134</v>
      </c>
      <c r="D18" s="43" t="s">
        <v>135</v>
      </c>
      <c r="E18" s="43" t="s">
        <v>119</v>
      </c>
      <c r="F18" s="44" t="s">
        <v>75</v>
      </c>
      <c r="G18" s="45" t="s">
        <v>76</v>
      </c>
      <c r="H18" s="44">
        <v>2</v>
      </c>
      <c r="I18" s="44">
        <v>3</v>
      </c>
      <c r="J18" s="44">
        <f t="shared" si="0"/>
        <v>6</v>
      </c>
      <c r="K18" s="43" t="s">
        <v>136</v>
      </c>
      <c r="L18" s="44" t="s">
        <v>137</v>
      </c>
      <c r="M18" s="44" t="str">
        <f t="shared" si="1"/>
        <v>0,2</v>
      </c>
      <c r="N18" s="44">
        <f t="shared" si="2"/>
        <v>1.2000000000000002</v>
      </c>
      <c r="O18" s="46" t="str">
        <f t="shared" si="3"/>
        <v>Baixo</v>
      </c>
      <c r="P18" s="44" t="s">
        <v>79</v>
      </c>
      <c r="Q18" s="43" t="s">
        <v>138</v>
      </c>
      <c r="R18" s="47" t="s">
        <v>139</v>
      </c>
      <c r="S18" s="57" t="s">
        <v>140</v>
      </c>
      <c r="T18" s="48" t="s">
        <v>137</v>
      </c>
      <c r="U18" s="55" t="str">
        <f t="shared" si="4"/>
        <v>0,2</v>
      </c>
      <c r="V18" s="50">
        <f t="shared" si="5"/>
        <v>0.24000000000000005</v>
      </c>
      <c r="W18" s="51" t="str">
        <f t="shared" si="6"/>
        <v>Baixo</v>
      </c>
      <c r="X18" s="43" t="s">
        <v>141</v>
      </c>
      <c r="Y18" s="56" t="s">
        <v>83</v>
      </c>
      <c r="Z18" s="115" t="s">
        <v>230</v>
      </c>
    </row>
    <row r="19" spans="2:26" ht="85.5" x14ac:dyDescent="0.25">
      <c r="B19" s="61" t="s">
        <v>142</v>
      </c>
      <c r="C19" s="62" t="s">
        <v>143</v>
      </c>
      <c r="D19" s="63" t="s">
        <v>144</v>
      </c>
      <c r="E19" s="63" t="s">
        <v>145</v>
      </c>
      <c r="F19" s="64" t="s">
        <v>75</v>
      </c>
      <c r="G19" s="64" t="s">
        <v>76</v>
      </c>
      <c r="H19" s="61">
        <v>3</v>
      </c>
      <c r="I19" s="61">
        <v>4</v>
      </c>
      <c r="J19" s="61">
        <f t="shared" si="0"/>
        <v>12</v>
      </c>
      <c r="K19" s="62" t="s">
        <v>146</v>
      </c>
      <c r="L19" s="65" t="s">
        <v>137</v>
      </c>
      <c r="M19" s="61" t="str">
        <f>IF(L19="inexistente","1,0",IF(L19="fraco","1,2",IF(L19="Mediano","1,4",IF(L19="satisfatório","1,6",IF(L19="forte","1,8")))))</f>
        <v>1,8</v>
      </c>
      <c r="N19" s="61">
        <f t="shared" si="2"/>
        <v>21.6</v>
      </c>
      <c r="O19" s="61" t="str">
        <f>IF(N19&lt;3,"Baixo",IF(N19&lt;8,"Médio",IF(N19&lt;15,"Alto",IF(N19&lt;80,"Extremo"))))</f>
        <v>Extremo</v>
      </c>
      <c r="P19" s="65" t="s">
        <v>147</v>
      </c>
      <c r="Q19" s="62" t="s">
        <v>148</v>
      </c>
      <c r="R19" s="66" t="s">
        <v>83</v>
      </c>
      <c r="S19" s="67" t="s">
        <v>140</v>
      </c>
      <c r="T19" s="68" t="s">
        <v>140</v>
      </c>
      <c r="U19" s="69" t="s">
        <v>140</v>
      </c>
      <c r="V19" s="69" t="s">
        <v>140</v>
      </c>
      <c r="W19" s="69" t="s">
        <v>140</v>
      </c>
      <c r="X19" s="69" t="s">
        <v>140</v>
      </c>
      <c r="Y19" s="69" t="s">
        <v>140</v>
      </c>
      <c r="Z19" s="69" t="s">
        <v>140</v>
      </c>
    </row>
    <row r="20" spans="2:26" ht="42.75" x14ac:dyDescent="0.25">
      <c r="B20" s="61" t="s">
        <v>149</v>
      </c>
      <c r="C20" s="62" t="s">
        <v>150</v>
      </c>
      <c r="D20" s="62" t="s">
        <v>151</v>
      </c>
      <c r="E20" s="62" t="s">
        <v>152</v>
      </c>
      <c r="F20" s="64" t="s">
        <v>75</v>
      </c>
      <c r="G20" s="64" t="s">
        <v>76</v>
      </c>
      <c r="H20" s="61">
        <v>5</v>
      </c>
      <c r="I20" s="61">
        <v>5</v>
      </c>
      <c r="J20" s="61">
        <f t="shared" si="0"/>
        <v>25</v>
      </c>
      <c r="K20" s="62" t="s">
        <v>153</v>
      </c>
      <c r="L20" s="65" t="s">
        <v>137</v>
      </c>
      <c r="M20" s="61" t="str">
        <f>IF(L20="inexistente","1,0",IF(L20="fraco","1,2",IF(L20="Mediano","1,4",IF(L20="satisfatório","1,6",IF(L20="forte","1,8")))))</f>
        <v>1,8</v>
      </c>
      <c r="N20" s="61">
        <f t="shared" si="2"/>
        <v>45</v>
      </c>
      <c r="O20" s="61" t="str">
        <f>IF(N20&lt;3,"Baixo",IF(N20&lt;8,"Médio",IF(N20&lt;15,"Alto",IF(N20&lt;80,"Extremo"))))</f>
        <v>Extremo</v>
      </c>
      <c r="P20" s="65" t="s">
        <v>147</v>
      </c>
      <c r="Q20" s="62" t="s">
        <v>154</v>
      </c>
      <c r="R20" s="66" t="s">
        <v>83</v>
      </c>
      <c r="S20" s="67" t="s">
        <v>140</v>
      </c>
      <c r="T20" s="68" t="s">
        <v>140</v>
      </c>
      <c r="U20" s="69" t="s">
        <v>140</v>
      </c>
      <c r="V20" s="69" t="s">
        <v>140</v>
      </c>
      <c r="W20" s="69" t="s">
        <v>140</v>
      </c>
      <c r="X20" s="69" t="s">
        <v>140</v>
      </c>
      <c r="Y20" s="69" t="s">
        <v>140</v>
      </c>
      <c r="Z20" s="69" t="s">
        <v>140</v>
      </c>
    </row>
    <row r="21" spans="2:26" ht="71.25" x14ac:dyDescent="0.25">
      <c r="B21" s="61" t="s">
        <v>155</v>
      </c>
      <c r="C21" s="62" t="s">
        <v>156</v>
      </c>
      <c r="D21" s="63" t="s">
        <v>157</v>
      </c>
      <c r="E21" s="63" t="s">
        <v>145</v>
      </c>
      <c r="F21" s="64" t="s">
        <v>158</v>
      </c>
      <c r="G21" s="64" t="s">
        <v>76</v>
      </c>
      <c r="H21" s="61">
        <v>5</v>
      </c>
      <c r="I21" s="61">
        <v>5</v>
      </c>
      <c r="J21" s="61">
        <f t="shared" si="0"/>
        <v>25</v>
      </c>
      <c r="K21" s="62" t="s">
        <v>159</v>
      </c>
      <c r="L21" s="65" t="s">
        <v>82</v>
      </c>
      <c r="M21" s="61" t="str">
        <f>IF(L21="inexistente","1,0",IF(L21="fraco","1,2",IF(L21="Mediano","1,4",IF(L21="satisfatório","1,6",IF(L21="forte","1,8")))))</f>
        <v>1,6</v>
      </c>
      <c r="N21" s="61">
        <f t="shared" si="2"/>
        <v>40</v>
      </c>
      <c r="O21" s="61" t="str">
        <f>IF(N21&lt;3,"Baixo",IF(N21&lt;8,"Médio",IF(N21&lt;15,"Alto",IF(N21&lt;80,"Extremo"))))</f>
        <v>Extremo</v>
      </c>
      <c r="P21" s="65" t="s">
        <v>147</v>
      </c>
      <c r="Q21" s="62" t="s">
        <v>160</v>
      </c>
      <c r="R21" s="66" t="s">
        <v>83</v>
      </c>
      <c r="S21" s="67" t="s">
        <v>140</v>
      </c>
      <c r="T21" s="68" t="s">
        <v>140</v>
      </c>
      <c r="U21" s="69" t="s">
        <v>140</v>
      </c>
      <c r="V21" s="69" t="s">
        <v>140</v>
      </c>
      <c r="W21" s="69" t="s">
        <v>140</v>
      </c>
      <c r="X21" s="69" t="s">
        <v>140</v>
      </c>
      <c r="Y21" s="69" t="s">
        <v>140</v>
      </c>
      <c r="Z21" s="69" t="s">
        <v>140</v>
      </c>
    </row>
    <row r="22" spans="2:26" ht="71.25" x14ac:dyDescent="0.25">
      <c r="B22" s="61" t="s">
        <v>161</v>
      </c>
      <c r="C22" s="62" t="s">
        <v>162</v>
      </c>
      <c r="D22" s="70" t="s">
        <v>163</v>
      </c>
      <c r="E22" s="70" t="s">
        <v>164</v>
      </c>
      <c r="F22" s="64" t="s">
        <v>75</v>
      </c>
      <c r="G22" s="64" t="s">
        <v>76</v>
      </c>
      <c r="H22" s="61">
        <v>5</v>
      </c>
      <c r="I22" s="61">
        <v>5</v>
      </c>
      <c r="J22" s="61">
        <f t="shared" si="0"/>
        <v>25</v>
      </c>
      <c r="K22" s="62" t="s">
        <v>165</v>
      </c>
      <c r="L22" s="65" t="s">
        <v>137</v>
      </c>
      <c r="M22" s="61" t="str">
        <f>IF(L22="inexistente","1,0",IF(L22="fraco","1,2",IF(L22="Mediano","1,4",IF(L22="satisfatório","1,6",IF(L22="forte","1,8")))))</f>
        <v>1,8</v>
      </c>
      <c r="N22" s="61">
        <f t="shared" si="2"/>
        <v>45</v>
      </c>
      <c r="O22" s="61" t="str">
        <f>IF(N22&lt;3,"Baixo",IF(N22&lt;8,"Médio",IF(N22&lt;15,"Alto",IF(N22&lt;80,"Extremo"))))</f>
        <v>Extremo</v>
      </c>
      <c r="P22" s="65" t="s">
        <v>147</v>
      </c>
      <c r="Q22" s="62" t="s">
        <v>166</v>
      </c>
      <c r="R22" s="117" t="s">
        <v>83</v>
      </c>
      <c r="S22" s="67" t="s">
        <v>140</v>
      </c>
      <c r="T22" s="68" t="s">
        <v>140</v>
      </c>
      <c r="U22" s="69" t="s">
        <v>140</v>
      </c>
      <c r="V22" s="69" t="s">
        <v>140</v>
      </c>
      <c r="W22" s="69" t="s">
        <v>140</v>
      </c>
      <c r="X22" s="69" t="s">
        <v>140</v>
      </c>
      <c r="Y22" s="69" t="s">
        <v>140</v>
      </c>
      <c r="Z22" s="69" t="s">
        <v>140</v>
      </c>
    </row>
    <row r="23" spans="2:26" ht="15" customHeight="1" x14ac:dyDescent="0.25">
      <c r="B23" s="71"/>
      <c r="C23" s="72"/>
      <c r="D23" s="73"/>
      <c r="E23" s="73"/>
      <c r="F23" s="74"/>
      <c r="G23" s="75"/>
      <c r="H23" s="74"/>
      <c r="I23" s="74"/>
      <c r="J23" s="74"/>
      <c r="K23" s="73"/>
      <c r="L23" s="74"/>
      <c r="M23" s="74"/>
      <c r="N23" s="74"/>
      <c r="O23" s="74"/>
      <c r="P23" s="74"/>
      <c r="Q23" s="73"/>
      <c r="R23" s="76"/>
      <c r="S23" s="77"/>
    </row>
    <row r="24" spans="2:26" s="78" customFormat="1" ht="15" customHeight="1" x14ac:dyDescent="0.25">
      <c r="D24" s="79" t="s">
        <v>167</v>
      </c>
      <c r="E24" s="80">
        <v>44833</v>
      </c>
      <c r="G24" s="81"/>
    </row>
    <row r="25" spans="2:26" s="33" customFormat="1" ht="15" hidden="1" customHeight="1" x14ac:dyDescent="0.2">
      <c r="F25" s="82" t="s">
        <v>168</v>
      </c>
      <c r="G25" s="83" t="s">
        <v>169</v>
      </c>
      <c r="L25" s="82" t="s">
        <v>107</v>
      </c>
      <c r="P25" s="33" t="s">
        <v>147</v>
      </c>
    </row>
    <row r="26" spans="2:26" s="33" customFormat="1" ht="15" hidden="1" customHeight="1" x14ac:dyDescent="0.2">
      <c r="F26" s="82" t="s">
        <v>158</v>
      </c>
      <c r="G26" s="83" t="s">
        <v>76</v>
      </c>
      <c r="L26" s="82" t="s">
        <v>102</v>
      </c>
      <c r="P26" s="33" t="s">
        <v>120</v>
      </c>
    </row>
    <row r="27" spans="2:26" s="33" customFormat="1" ht="15" hidden="1" customHeight="1" x14ac:dyDescent="0.2">
      <c r="F27" s="82" t="s">
        <v>170</v>
      </c>
      <c r="G27" s="34"/>
      <c r="L27" s="82" t="s">
        <v>78</v>
      </c>
      <c r="P27" s="33" t="s">
        <v>171</v>
      </c>
    </row>
    <row r="28" spans="2:26" s="33" customFormat="1" ht="15" hidden="1" customHeight="1" x14ac:dyDescent="0.2">
      <c r="F28" s="82" t="s">
        <v>172</v>
      </c>
      <c r="G28" s="34"/>
      <c r="L28" s="82" t="s">
        <v>82</v>
      </c>
      <c r="P28" s="33" t="s">
        <v>79</v>
      </c>
    </row>
    <row r="29" spans="2:26" s="33" customFormat="1" ht="15" hidden="1" customHeight="1" x14ac:dyDescent="0.2">
      <c r="F29" s="82" t="s">
        <v>173</v>
      </c>
      <c r="G29" s="34"/>
      <c r="L29" s="82" t="s">
        <v>137</v>
      </c>
    </row>
    <row r="30" spans="2:26" s="33" customFormat="1" ht="15" hidden="1" customHeight="1" x14ac:dyDescent="0.2">
      <c r="F30" s="82" t="s">
        <v>174</v>
      </c>
      <c r="G30" s="34"/>
    </row>
    <row r="31" spans="2:26" s="33" customFormat="1" ht="15" hidden="1" customHeight="1" x14ac:dyDescent="0.2">
      <c r="F31" s="82" t="s">
        <v>75</v>
      </c>
      <c r="G31" s="34"/>
    </row>
    <row r="32" spans="2:26" s="33" customFormat="1" ht="15" customHeight="1" x14ac:dyDescent="0.2">
      <c r="G32" s="34"/>
    </row>
    <row r="33" spans="7:7" s="33" customFormat="1" ht="15" customHeight="1" x14ac:dyDescent="0.2">
      <c r="G33" s="34"/>
    </row>
    <row r="34" spans="7:7" s="33" customFormat="1" ht="14.25" x14ac:dyDescent="0.2">
      <c r="G34" s="34"/>
    </row>
    <row r="35" spans="7:7" s="33" customFormat="1" ht="14.25" x14ac:dyDescent="0.2">
      <c r="G35" s="34"/>
    </row>
    <row r="36" spans="7:7" s="33" customFormat="1" ht="14.25" x14ac:dyDescent="0.2">
      <c r="G36" s="34"/>
    </row>
    <row r="37" spans="7:7" s="33" customFormat="1" ht="14.25" x14ac:dyDescent="0.2">
      <c r="G37" s="34"/>
    </row>
    <row r="38" spans="7:7" s="33" customFormat="1" ht="14.25" x14ac:dyDescent="0.2">
      <c r="G38" s="34"/>
    </row>
    <row r="39" spans="7:7" s="33" customFormat="1" ht="14.25" x14ac:dyDescent="0.2">
      <c r="G39" s="34"/>
    </row>
    <row r="40" spans="7:7" s="33" customFormat="1" ht="14.25" x14ac:dyDescent="0.2">
      <c r="G40" s="34"/>
    </row>
    <row r="41" spans="7:7" s="33" customFormat="1" ht="14.25" x14ac:dyDescent="0.2">
      <c r="G41" s="34"/>
    </row>
    <row r="42" spans="7:7" s="33" customFormat="1" ht="14.25" x14ac:dyDescent="0.2">
      <c r="G42" s="34"/>
    </row>
    <row r="43" spans="7:7" s="33" customFormat="1" ht="14.25" x14ac:dyDescent="0.2">
      <c r="G43" s="34"/>
    </row>
    <row r="44" spans="7:7" s="33" customFormat="1" ht="14.25" x14ac:dyDescent="0.2">
      <c r="G44" s="34"/>
    </row>
  </sheetData>
  <mergeCells count="12">
    <mergeCell ref="B3:Z3"/>
    <mergeCell ref="B4:Z4"/>
    <mergeCell ref="B5:E5"/>
    <mergeCell ref="F5:F6"/>
    <mergeCell ref="G5:G6"/>
    <mergeCell ref="H5:J5"/>
    <mergeCell ref="K5:M5"/>
    <mergeCell ref="N5:N6"/>
    <mergeCell ref="O5:S5"/>
    <mergeCell ref="T5:Z5"/>
    <mergeCell ref="L6:M6"/>
    <mergeCell ref="T6:U6"/>
  </mergeCells>
  <conditionalFormatting sqref="O14">
    <cfRule type="expression" priority="2">
      <formula>O14="Extremo"</formula>
    </cfRule>
    <cfRule type="expression" priority="3">
      <formula>O14="Alto"</formula>
    </cfRule>
    <cfRule type="expression" priority="4">
      <formula>O14="Alto"</formula>
    </cfRule>
    <cfRule type="expression" priority="5">
      <formula>O14="Baixo"</formula>
    </cfRule>
    <cfRule type="colorScale" priority="6">
      <colorScale>
        <cfvo type="min"/>
        <cfvo type="max"/>
        <color rgb="FFFF7128"/>
        <color rgb="FFFFEF9C"/>
      </colorScale>
    </cfRule>
    <cfRule type="expression" priority="7">
      <formula>O14="Médio"</formula>
    </cfRule>
    <cfRule type="expression" priority="8">
      <formula>$O$14</formula>
    </cfRule>
    <cfRule type="expression" priority="9">
      <formula>"Médio"</formula>
    </cfRule>
  </conditionalFormatting>
  <conditionalFormatting sqref="O12:O13 O7">
    <cfRule type="expression" priority="10">
      <formula>O7="Extremo"</formula>
    </cfRule>
    <cfRule type="expression" priority="11">
      <formula>O7="Alto"</formula>
    </cfRule>
    <cfRule type="expression" priority="12">
      <formula>O7="Alto"</formula>
    </cfRule>
    <cfRule type="expression" priority="13">
      <formula>O7="Baixo"</formula>
    </cfRule>
    <cfRule type="colorScale" priority="14">
      <colorScale>
        <cfvo type="min"/>
        <cfvo type="max"/>
        <color rgb="FFFF7128"/>
        <color rgb="FFFFEF9C"/>
      </colorScale>
    </cfRule>
    <cfRule type="expression" priority="15">
      <formula>O7="Médio"</formula>
    </cfRule>
    <cfRule type="expression" priority="16">
      <formula>$O$14</formula>
    </cfRule>
    <cfRule type="expression" priority="17">
      <formula>"Médio"</formula>
    </cfRule>
  </conditionalFormatting>
  <conditionalFormatting sqref="O8">
    <cfRule type="expression" priority="18">
      <formula>O8="Extremo"</formula>
    </cfRule>
    <cfRule type="expression" priority="19">
      <formula>O8="Alto"</formula>
    </cfRule>
    <cfRule type="expression" priority="20">
      <formula>O8="Alto"</formula>
    </cfRule>
    <cfRule type="expression" priority="21">
      <formula>O8="Baixo"</formula>
    </cfRule>
    <cfRule type="colorScale" priority="22">
      <colorScale>
        <cfvo type="min"/>
        <cfvo type="max"/>
        <color rgb="FFFF7128"/>
        <color rgb="FFFFEF9C"/>
      </colorScale>
    </cfRule>
    <cfRule type="expression" priority="23">
      <formula>O8="Médio"</formula>
    </cfRule>
    <cfRule type="expression" priority="24">
      <formula>$O$14</formula>
    </cfRule>
    <cfRule type="expression" priority="25">
      <formula>"Médio"</formula>
    </cfRule>
  </conditionalFormatting>
  <conditionalFormatting sqref="O17 O15">
    <cfRule type="expression" priority="26">
      <formula>O15="Extremo"</formula>
    </cfRule>
    <cfRule type="expression" priority="27">
      <formula>O15="Alto"</formula>
    </cfRule>
    <cfRule type="expression" priority="28">
      <formula>O15="Alto"</formula>
    </cfRule>
    <cfRule type="expression" priority="29">
      <formula>O15="Baixo"</formula>
    </cfRule>
    <cfRule type="colorScale" priority="30">
      <colorScale>
        <cfvo type="min"/>
        <cfvo type="max"/>
        <color rgb="FFFF7128"/>
        <color rgb="FFFFEF9C"/>
      </colorScale>
    </cfRule>
    <cfRule type="expression" priority="31">
      <formula>O15="Médio"</formula>
    </cfRule>
    <cfRule type="expression" priority="32">
      <formula>$O$14</formula>
    </cfRule>
    <cfRule type="expression" priority="33">
      <formula>"Médio"</formula>
    </cfRule>
  </conditionalFormatting>
  <conditionalFormatting sqref="O9:O11 O23 O16 O18">
    <cfRule type="expression" priority="34">
      <formula>O9="Extremo"</formula>
    </cfRule>
    <cfRule type="expression" priority="35">
      <formula>O9="Alto"</formula>
    </cfRule>
    <cfRule type="expression" priority="36">
      <formula>O9="Alto"</formula>
    </cfRule>
    <cfRule type="expression" priority="37">
      <formula>O9="Baixo"</formula>
    </cfRule>
    <cfRule type="colorScale" priority="38">
      <colorScale>
        <cfvo type="min"/>
        <cfvo type="max"/>
        <color rgb="FFFF7128"/>
        <color rgb="FFFFEF9C"/>
      </colorScale>
    </cfRule>
    <cfRule type="expression" priority="39">
      <formula>O9="Médio"</formula>
    </cfRule>
    <cfRule type="expression" priority="40">
      <formula>$O$14</formula>
    </cfRule>
    <cfRule type="expression" priority="41">
      <formula>"Médio"</formula>
    </cfRule>
  </conditionalFormatting>
  <conditionalFormatting sqref="W7:W12 W14:W18">
    <cfRule type="containsText" priority="42" operator="containsText" text="Baixo">
      <formula>NOT(ISERROR(SEARCH("Baixo",W7)))</formula>
    </cfRule>
    <cfRule type="containsText" priority="43" operator="containsText" text="Médio">
      <formula>NOT(ISERROR(SEARCH("Médio",W7)))</formula>
    </cfRule>
    <cfRule type="containsText" priority="44" operator="containsText" text="Extremo">
      <formula>NOT(ISERROR(SEARCH("Extremo",W7)))</formula>
    </cfRule>
    <cfRule type="containsText" priority="45" operator="containsText" text="Alto">
      <formula>NOT(ISERROR(SEARCH("Alto",W7)))</formula>
    </cfRule>
  </conditionalFormatting>
  <conditionalFormatting sqref="W13">
    <cfRule type="containsText" priority="46" operator="containsText" text="Baixo">
      <formula>NOT(ISERROR(SEARCH("Baixo",W13)))</formula>
    </cfRule>
    <cfRule type="containsText" priority="47" operator="containsText" text="Médio">
      <formula>NOT(ISERROR(SEARCH("Médio",W13)))</formula>
    </cfRule>
    <cfRule type="containsText" priority="48" operator="containsText" text="Extremo">
      <formula>NOT(ISERROR(SEARCH("Extremo",W13)))</formula>
    </cfRule>
    <cfRule type="containsText" priority="49" operator="containsText" text="Alto">
      <formula>NOT(ISERROR(SEARCH("Alto",W13)))</formula>
    </cfRule>
  </conditionalFormatting>
  <dataValidations count="6">
    <dataValidation type="list" allowBlank="1" showInputMessage="1" showErrorMessage="1" sqref="P7:P23">
      <formula1>$P$24:$P$27</formula1>
      <formula2>0</formula2>
    </dataValidation>
    <dataValidation type="list" allowBlank="1" showInputMessage="1" showErrorMessage="1" sqref="F7:F23">
      <formula1>$F$24:$F$30</formula1>
      <formula2>0</formula2>
    </dataValidation>
    <dataValidation type="list" allowBlank="1" showInputMessage="1" showErrorMessage="1" sqref="G7:G18 G23">
      <formula1>$G$24:$G$25</formula1>
      <formula2>0</formula2>
    </dataValidation>
    <dataValidation type="list" allowBlank="1" showInputMessage="1" showErrorMessage="1" sqref="L7:L23 T7:T22">
      <formula1>$L$24:$L$28</formula1>
      <formula2>0</formula2>
    </dataValidation>
    <dataValidation type="list" allowBlank="1" showInputMessage="1" showErrorMessage="1" sqref="G19:G22">
      <formula1>$G$25:$G$26</formula1>
      <formula2>0</formula2>
    </dataValidation>
    <dataValidation type="list" allowBlank="1" showInputMessage="1" showErrorMessage="1" sqref="S19:S22 U19:Z22">
      <formula1>$L$25:$L$29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scale="25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2702"/>
  </sheetPr>
  <dimension ref="A1:AMK9"/>
  <sheetViews>
    <sheetView zoomScale="60" zoomScaleNormal="60" workbookViewId="0">
      <selection activeCell="B2" sqref="B2:E2"/>
    </sheetView>
  </sheetViews>
  <sheetFormatPr defaultColWidth="8.5703125" defaultRowHeight="20.25" x14ac:dyDescent="0.3"/>
  <cols>
    <col min="1" max="2" width="11.7109375" style="1" customWidth="1"/>
    <col min="3" max="3" width="91.42578125" style="1" customWidth="1"/>
    <col min="4" max="4" width="19.140625" style="1" customWidth="1"/>
    <col min="5" max="5" width="8.7109375" style="1" customWidth="1"/>
    <col min="6" max="1025" width="11.5703125" style="1" customWidth="1"/>
  </cols>
  <sheetData>
    <row r="1" spans="2:5" ht="123.95" customHeight="1" x14ac:dyDescent="0.3">
      <c r="B1" s="84"/>
      <c r="C1" s="84"/>
      <c r="D1" s="84"/>
      <c r="E1" s="84"/>
    </row>
    <row r="2" spans="2:5" ht="31.7" customHeight="1" x14ac:dyDescent="0.3">
      <c r="B2" s="127" t="s">
        <v>175</v>
      </c>
      <c r="C2" s="127"/>
      <c r="D2" s="127"/>
      <c r="E2" s="127"/>
    </row>
    <row r="3" spans="2:5" x14ac:dyDescent="0.3">
      <c r="B3" s="119" t="s">
        <v>176</v>
      </c>
      <c r="C3" s="119"/>
      <c r="D3" s="119"/>
      <c r="E3" s="119"/>
    </row>
    <row r="4" spans="2:5" x14ac:dyDescent="0.3">
      <c r="B4" s="85" t="s">
        <v>64</v>
      </c>
      <c r="C4" s="85" t="s">
        <v>62</v>
      </c>
      <c r="D4" s="85" t="s">
        <v>177</v>
      </c>
      <c r="E4" s="85" t="s">
        <v>61</v>
      </c>
    </row>
    <row r="5" spans="2:5" ht="40.5" x14ac:dyDescent="0.3">
      <c r="B5" s="86" t="s">
        <v>178</v>
      </c>
      <c r="C5" s="87" t="s">
        <v>179</v>
      </c>
      <c r="D5" s="88" t="s">
        <v>180</v>
      </c>
      <c r="E5" s="88">
        <v>1</v>
      </c>
    </row>
    <row r="6" spans="2:5" x14ac:dyDescent="0.3">
      <c r="B6" s="88" t="s">
        <v>181</v>
      </c>
      <c r="C6" s="87" t="s">
        <v>182</v>
      </c>
      <c r="D6" s="88" t="s">
        <v>183</v>
      </c>
      <c r="E6" s="88">
        <v>2</v>
      </c>
    </row>
    <row r="7" spans="2:5" ht="40.5" x14ac:dyDescent="0.3">
      <c r="B7" s="88" t="s">
        <v>184</v>
      </c>
      <c r="C7" s="89" t="s">
        <v>185</v>
      </c>
      <c r="D7" s="88" t="s">
        <v>186</v>
      </c>
      <c r="E7" s="88">
        <v>3</v>
      </c>
    </row>
    <row r="8" spans="2:5" x14ac:dyDescent="0.3">
      <c r="B8" s="86" t="s">
        <v>187</v>
      </c>
      <c r="C8" s="87" t="s">
        <v>188</v>
      </c>
      <c r="D8" s="88" t="s">
        <v>189</v>
      </c>
      <c r="E8" s="88">
        <v>4</v>
      </c>
    </row>
    <row r="9" spans="2:5" ht="40.5" x14ac:dyDescent="0.3">
      <c r="B9" s="86" t="s">
        <v>190</v>
      </c>
      <c r="C9" s="87" t="s">
        <v>191</v>
      </c>
      <c r="D9" s="88" t="s">
        <v>192</v>
      </c>
      <c r="E9" s="88">
        <v>5</v>
      </c>
    </row>
  </sheetData>
  <mergeCells count="2">
    <mergeCell ref="B2:E2"/>
    <mergeCell ref="B3:E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428"/>
  </sheetPr>
  <dimension ref="A1:AMK9"/>
  <sheetViews>
    <sheetView zoomScale="60" zoomScaleNormal="60" workbookViewId="0">
      <selection activeCell="B2" sqref="B2:F2"/>
    </sheetView>
  </sheetViews>
  <sheetFormatPr defaultColWidth="8.5703125" defaultRowHeight="20.25" x14ac:dyDescent="0.3"/>
  <cols>
    <col min="1" max="1" width="17" style="1" customWidth="1"/>
    <col min="2" max="2" width="17.7109375" style="1" customWidth="1"/>
    <col min="3" max="3" width="11.5703125" style="1" customWidth="1"/>
    <col min="4" max="4" width="9.140625" style="1" customWidth="1"/>
    <col min="5" max="5" width="87" style="1" customWidth="1"/>
    <col min="6" max="6" width="14.7109375" style="1" customWidth="1"/>
    <col min="7" max="1025" width="9.140625" style="1" customWidth="1"/>
  </cols>
  <sheetData>
    <row r="1" spans="2:6" ht="131.65" customHeight="1" x14ac:dyDescent="0.3">
      <c r="B1" s="84"/>
      <c r="C1" s="84"/>
      <c r="D1" s="84"/>
      <c r="E1" s="84"/>
      <c r="F1" s="84"/>
    </row>
    <row r="2" spans="2:6" ht="19.7" customHeight="1" x14ac:dyDescent="0.3">
      <c r="B2" s="129" t="s">
        <v>193</v>
      </c>
      <c r="C2" s="129"/>
      <c r="D2" s="129"/>
      <c r="E2" s="129"/>
      <c r="F2" s="129"/>
    </row>
    <row r="3" spans="2:6" x14ac:dyDescent="0.3">
      <c r="B3" s="130" t="s">
        <v>194</v>
      </c>
      <c r="C3" s="130"/>
      <c r="D3" s="130"/>
      <c r="E3" s="130"/>
      <c r="F3" s="130"/>
    </row>
    <row r="4" spans="2:6" ht="15" customHeight="1" x14ac:dyDescent="0.3">
      <c r="B4" s="90" t="s">
        <v>64</v>
      </c>
      <c r="C4" s="131" t="s">
        <v>62</v>
      </c>
      <c r="D4" s="131"/>
      <c r="E4" s="131"/>
      <c r="F4" s="91" t="s">
        <v>61</v>
      </c>
    </row>
    <row r="5" spans="2:6" x14ac:dyDescent="0.3">
      <c r="B5" s="87" t="s">
        <v>195</v>
      </c>
      <c r="C5" s="128" t="s">
        <v>196</v>
      </c>
      <c r="D5" s="128"/>
      <c r="E5" s="128"/>
      <c r="F5" s="88">
        <v>1</v>
      </c>
    </row>
    <row r="6" spans="2:6" x14ac:dyDescent="0.3">
      <c r="B6" s="87" t="s">
        <v>197</v>
      </c>
      <c r="C6" s="128" t="s">
        <v>198</v>
      </c>
      <c r="D6" s="128"/>
      <c r="E6" s="128"/>
      <c r="F6" s="88">
        <v>2</v>
      </c>
    </row>
    <row r="7" spans="2:6" x14ac:dyDescent="0.3">
      <c r="B7" s="87" t="s">
        <v>199</v>
      </c>
      <c r="C7" s="128" t="s">
        <v>200</v>
      </c>
      <c r="D7" s="128"/>
      <c r="E7" s="128"/>
      <c r="F7" s="88">
        <v>3</v>
      </c>
    </row>
    <row r="8" spans="2:6" x14ac:dyDescent="0.3">
      <c r="B8" s="87" t="s">
        <v>201</v>
      </c>
      <c r="C8" s="128" t="s">
        <v>202</v>
      </c>
      <c r="D8" s="128"/>
      <c r="E8" s="128"/>
      <c r="F8" s="88">
        <v>4</v>
      </c>
    </row>
    <row r="9" spans="2:6" x14ac:dyDescent="0.3">
      <c r="B9" s="87" t="s">
        <v>203</v>
      </c>
      <c r="C9" s="128" t="s">
        <v>204</v>
      </c>
      <c r="D9" s="128"/>
      <c r="E9" s="128"/>
      <c r="F9" s="88">
        <v>5</v>
      </c>
    </row>
  </sheetData>
  <mergeCells count="8">
    <mergeCell ref="C7:E7"/>
    <mergeCell ref="C8:E8"/>
    <mergeCell ref="C9:E9"/>
    <mergeCell ref="B2:F2"/>
    <mergeCell ref="B3:F3"/>
    <mergeCell ref="C4:E4"/>
    <mergeCell ref="C5:E5"/>
    <mergeCell ref="C6:E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0D0C"/>
  </sheetPr>
  <dimension ref="A1:AMK153"/>
  <sheetViews>
    <sheetView zoomScale="60" zoomScaleNormal="60" workbookViewId="0">
      <selection activeCell="I26" sqref="I26"/>
    </sheetView>
  </sheetViews>
  <sheetFormatPr defaultColWidth="8.5703125" defaultRowHeight="15" x14ac:dyDescent="0.25"/>
  <cols>
    <col min="1" max="1" width="8.7109375" style="6" customWidth="1"/>
    <col min="2" max="2" width="8.7109375" style="33" customWidth="1"/>
    <col min="3" max="3" width="21.42578125" style="33" customWidth="1"/>
    <col min="4" max="4" width="17.140625" style="33" customWidth="1"/>
    <col min="5" max="5" width="14.42578125" style="33" customWidth="1"/>
    <col min="6" max="6" width="17.7109375" style="33" customWidth="1"/>
    <col min="7" max="7" width="16.85546875" style="33" customWidth="1"/>
    <col min="8" max="8" width="18.42578125" style="33" customWidth="1"/>
    <col min="9" max="136" width="8.7109375" style="6" customWidth="1"/>
    <col min="137" max="1025" width="8.7109375" style="33" customWidth="1"/>
  </cols>
  <sheetData>
    <row r="1" spans="2:8" s="6" customFormat="1" ht="115.9" customHeight="1" x14ac:dyDescent="0.2">
      <c r="B1" s="92"/>
      <c r="C1" s="92"/>
      <c r="D1" s="92"/>
      <c r="E1" s="92"/>
      <c r="F1" s="92"/>
      <c r="G1" s="92"/>
      <c r="H1" s="92"/>
    </row>
    <row r="2" spans="2:8" ht="15" customHeight="1" x14ac:dyDescent="0.25">
      <c r="B2" s="135" t="s">
        <v>205</v>
      </c>
      <c r="C2" s="135"/>
      <c r="D2" s="135"/>
      <c r="E2" s="135"/>
      <c r="F2" s="135"/>
      <c r="G2" s="135"/>
      <c r="H2" s="135"/>
    </row>
    <row r="3" spans="2:8" ht="15" customHeight="1" x14ac:dyDescent="0.25">
      <c r="B3" s="136" t="s">
        <v>206</v>
      </c>
      <c r="C3" s="136"/>
      <c r="D3" s="137" t="s">
        <v>59</v>
      </c>
      <c r="E3" s="137"/>
      <c r="F3" s="137"/>
      <c r="G3" s="137"/>
      <c r="H3" s="137"/>
    </row>
    <row r="4" spans="2:8" ht="69" customHeight="1" x14ac:dyDescent="0.25">
      <c r="B4" s="136"/>
      <c r="C4" s="136"/>
      <c r="D4" s="93" t="s">
        <v>207</v>
      </c>
      <c r="E4" s="93" t="s">
        <v>208</v>
      </c>
      <c r="F4" s="93" t="s">
        <v>209</v>
      </c>
      <c r="G4" s="93" t="s">
        <v>210</v>
      </c>
      <c r="H4" s="94" t="s">
        <v>211</v>
      </c>
    </row>
    <row r="5" spans="2:8" x14ac:dyDescent="0.25">
      <c r="B5" s="138" t="s">
        <v>60</v>
      </c>
      <c r="C5" s="95" t="s">
        <v>212</v>
      </c>
      <c r="D5" s="96"/>
      <c r="E5" s="97"/>
      <c r="F5" s="98"/>
      <c r="G5" s="98"/>
      <c r="H5" s="99"/>
    </row>
    <row r="6" spans="2:8" x14ac:dyDescent="0.25">
      <c r="B6" s="138"/>
      <c r="C6" s="95" t="s">
        <v>213</v>
      </c>
      <c r="D6" s="96"/>
      <c r="E6" s="97"/>
      <c r="F6" s="97" t="s">
        <v>71</v>
      </c>
      <c r="G6" s="98"/>
      <c r="H6" s="99"/>
    </row>
    <row r="7" spans="2:8" x14ac:dyDescent="0.25">
      <c r="B7" s="138"/>
      <c r="C7" s="95" t="s">
        <v>214</v>
      </c>
      <c r="D7" s="96"/>
      <c r="E7" s="96" t="s">
        <v>103</v>
      </c>
      <c r="F7" s="100" t="s">
        <v>215</v>
      </c>
      <c r="G7" s="97" t="s">
        <v>116</v>
      </c>
      <c r="H7" s="99"/>
    </row>
    <row r="8" spans="2:8" x14ac:dyDescent="0.25">
      <c r="B8" s="138"/>
      <c r="C8" s="95" t="s">
        <v>216</v>
      </c>
      <c r="D8" s="101"/>
      <c r="E8" s="96"/>
      <c r="F8" s="96" t="s">
        <v>217</v>
      </c>
      <c r="G8" s="97"/>
      <c r="H8" s="102"/>
    </row>
    <row r="9" spans="2:8" x14ac:dyDescent="0.25">
      <c r="B9" s="138"/>
      <c r="C9" s="103" t="s">
        <v>218</v>
      </c>
      <c r="D9" s="104"/>
      <c r="E9" s="104"/>
      <c r="F9" s="105"/>
      <c r="G9" s="105"/>
      <c r="H9" s="106"/>
    </row>
    <row r="10" spans="2:8" s="6" customFormat="1" ht="14.25" x14ac:dyDescent="0.2"/>
    <row r="11" spans="2:8" s="6" customFormat="1" ht="14.25" x14ac:dyDescent="0.2"/>
    <row r="12" spans="2:8" ht="15" customHeight="1" x14ac:dyDescent="0.25">
      <c r="B12" s="139" t="s">
        <v>205</v>
      </c>
      <c r="C12" s="139"/>
      <c r="D12" s="139"/>
      <c r="E12" s="139"/>
      <c r="F12" s="139"/>
      <c r="G12" s="139"/>
      <c r="H12" s="139"/>
    </row>
    <row r="13" spans="2:8" ht="15" customHeight="1" x14ac:dyDescent="0.25">
      <c r="B13" s="132" t="s">
        <v>219</v>
      </c>
      <c r="C13" s="132"/>
      <c r="D13" s="133" t="s">
        <v>59</v>
      </c>
      <c r="E13" s="133"/>
      <c r="F13" s="133"/>
      <c r="G13" s="133"/>
      <c r="H13" s="133"/>
    </row>
    <row r="14" spans="2:8" ht="82.5" customHeight="1" x14ac:dyDescent="0.25">
      <c r="B14" s="132"/>
      <c r="C14" s="132"/>
      <c r="D14" s="93" t="s">
        <v>207</v>
      </c>
      <c r="E14" s="93" t="s">
        <v>208</v>
      </c>
      <c r="F14" s="93" t="s">
        <v>209</v>
      </c>
      <c r="G14" s="93" t="s">
        <v>210</v>
      </c>
      <c r="H14" s="94" t="s">
        <v>211</v>
      </c>
    </row>
    <row r="15" spans="2:8" x14ac:dyDescent="0.25">
      <c r="B15" s="134" t="s">
        <v>60</v>
      </c>
      <c r="C15" s="95" t="s">
        <v>212</v>
      </c>
      <c r="D15" s="96">
        <v>5</v>
      </c>
      <c r="E15" s="97">
        <v>10</v>
      </c>
      <c r="F15" s="98">
        <v>15</v>
      </c>
      <c r="G15" s="98">
        <v>20</v>
      </c>
      <c r="H15" s="98">
        <v>25</v>
      </c>
    </row>
    <row r="16" spans="2:8" x14ac:dyDescent="0.25">
      <c r="B16" s="134"/>
      <c r="C16" s="95" t="s">
        <v>213</v>
      </c>
      <c r="D16" s="96">
        <v>4</v>
      </c>
      <c r="E16" s="97">
        <v>8</v>
      </c>
      <c r="F16" s="97">
        <v>12</v>
      </c>
      <c r="G16" s="98">
        <v>16</v>
      </c>
      <c r="H16" s="98">
        <v>20</v>
      </c>
    </row>
    <row r="17" spans="2:8" x14ac:dyDescent="0.25">
      <c r="B17" s="134"/>
      <c r="C17" s="95" t="s">
        <v>214</v>
      </c>
      <c r="D17" s="96">
        <v>3</v>
      </c>
      <c r="E17" s="96">
        <v>6</v>
      </c>
      <c r="F17" s="97">
        <v>9</v>
      </c>
      <c r="G17" s="97">
        <v>12</v>
      </c>
      <c r="H17" s="98">
        <v>15</v>
      </c>
    </row>
    <row r="18" spans="2:8" x14ac:dyDescent="0.25">
      <c r="B18" s="134"/>
      <c r="C18" s="95" t="s">
        <v>216</v>
      </c>
      <c r="D18" s="101">
        <v>2</v>
      </c>
      <c r="E18" s="96">
        <v>4</v>
      </c>
      <c r="F18" s="96">
        <v>6</v>
      </c>
      <c r="G18" s="97">
        <v>8</v>
      </c>
      <c r="H18" s="97">
        <v>10</v>
      </c>
    </row>
    <row r="19" spans="2:8" x14ac:dyDescent="0.25">
      <c r="B19" s="134"/>
      <c r="C19" s="103" t="s">
        <v>218</v>
      </c>
      <c r="D19" s="101">
        <v>1</v>
      </c>
      <c r="E19" s="101">
        <v>2</v>
      </c>
      <c r="F19" s="96">
        <v>3</v>
      </c>
      <c r="G19" s="96">
        <v>4</v>
      </c>
      <c r="H19" s="96">
        <v>5</v>
      </c>
    </row>
    <row r="20" spans="2:8" s="6" customFormat="1" ht="14.25" x14ac:dyDescent="0.2"/>
    <row r="21" spans="2:8" s="6" customFormat="1" ht="14.25" x14ac:dyDescent="0.2"/>
    <row r="22" spans="2:8" s="6" customFormat="1" ht="14.25" x14ac:dyDescent="0.2"/>
    <row r="23" spans="2:8" s="6" customFormat="1" ht="14.25" x14ac:dyDescent="0.2"/>
    <row r="24" spans="2:8" s="6" customFormat="1" ht="14.25" x14ac:dyDescent="0.2"/>
    <row r="25" spans="2:8" s="6" customFormat="1" ht="14.25" x14ac:dyDescent="0.2"/>
    <row r="26" spans="2:8" s="6" customFormat="1" ht="14.25" x14ac:dyDescent="0.2"/>
    <row r="27" spans="2:8" s="6" customFormat="1" ht="14.25" x14ac:dyDescent="0.2"/>
    <row r="28" spans="2:8" s="6" customFormat="1" ht="14.25" x14ac:dyDescent="0.2"/>
    <row r="29" spans="2:8" s="6" customFormat="1" ht="14.25" x14ac:dyDescent="0.2"/>
    <row r="30" spans="2:8" s="6" customFormat="1" ht="14.25" x14ac:dyDescent="0.2"/>
    <row r="31" spans="2:8" s="6" customFormat="1" ht="14.25" x14ac:dyDescent="0.2"/>
    <row r="32" spans="2:8" s="6" customFormat="1" ht="14.25" x14ac:dyDescent="0.2"/>
    <row r="33" s="6" customFormat="1" ht="14.25" x14ac:dyDescent="0.2"/>
    <row r="34" s="6" customFormat="1" ht="14.25" x14ac:dyDescent="0.2"/>
    <row r="35" s="6" customFormat="1" ht="14.25" x14ac:dyDescent="0.2"/>
    <row r="36" s="6" customFormat="1" ht="14.25" x14ac:dyDescent="0.2"/>
    <row r="37" s="6" customFormat="1" ht="14.25" x14ac:dyDescent="0.2"/>
    <row r="38" s="6" customFormat="1" ht="14.25" x14ac:dyDescent="0.2"/>
    <row r="39" s="6" customFormat="1" ht="14.25" x14ac:dyDescent="0.2"/>
    <row r="40" s="6" customFormat="1" ht="14.25" x14ac:dyDescent="0.2"/>
    <row r="41" s="6" customFormat="1" ht="14.25" x14ac:dyDescent="0.2"/>
    <row r="42" s="6" customFormat="1" ht="14.25" x14ac:dyDescent="0.2"/>
    <row r="43" s="6" customFormat="1" ht="14.25" x14ac:dyDescent="0.2"/>
    <row r="44" s="6" customFormat="1" ht="14.25" x14ac:dyDescent="0.2"/>
    <row r="45" s="6" customFormat="1" ht="14.25" x14ac:dyDescent="0.2"/>
    <row r="46" s="6" customFormat="1" ht="14.25" x14ac:dyDescent="0.2"/>
    <row r="47" s="6" customFormat="1" ht="14.25" x14ac:dyDescent="0.2"/>
    <row r="48" s="6" customFormat="1" ht="14.25" x14ac:dyDescent="0.2"/>
    <row r="49" s="6" customFormat="1" ht="14.25" x14ac:dyDescent="0.2"/>
    <row r="50" s="6" customFormat="1" ht="14.25" x14ac:dyDescent="0.2"/>
    <row r="51" s="6" customFormat="1" ht="14.25" x14ac:dyDescent="0.2"/>
    <row r="52" s="6" customFormat="1" ht="14.25" x14ac:dyDescent="0.2"/>
    <row r="53" s="6" customFormat="1" ht="14.25" x14ac:dyDescent="0.2"/>
    <row r="54" s="6" customFormat="1" ht="14.25" x14ac:dyDescent="0.2"/>
    <row r="55" s="6" customFormat="1" ht="14.25" x14ac:dyDescent="0.2"/>
    <row r="56" s="6" customFormat="1" ht="14.25" x14ac:dyDescent="0.2"/>
    <row r="57" s="6" customFormat="1" ht="14.25" x14ac:dyDescent="0.2"/>
    <row r="58" s="6" customFormat="1" ht="14.25" x14ac:dyDescent="0.2"/>
    <row r="59" s="6" customFormat="1" ht="14.25" x14ac:dyDescent="0.2"/>
    <row r="60" s="6" customFormat="1" ht="14.25" x14ac:dyDescent="0.2"/>
    <row r="61" s="6" customFormat="1" ht="14.25" x14ac:dyDescent="0.2"/>
    <row r="62" s="6" customFormat="1" ht="14.25" x14ac:dyDescent="0.2"/>
    <row r="63" s="6" customFormat="1" ht="14.25" x14ac:dyDescent="0.2"/>
    <row r="64" s="6" customFormat="1" ht="14.25" x14ac:dyDescent="0.2"/>
    <row r="65" s="6" customFormat="1" ht="14.25" x14ac:dyDescent="0.2"/>
    <row r="66" s="6" customFormat="1" ht="14.25" x14ac:dyDescent="0.2"/>
    <row r="67" s="6" customFormat="1" ht="14.25" x14ac:dyDescent="0.2"/>
    <row r="68" s="6" customFormat="1" ht="14.25" x14ac:dyDescent="0.2"/>
    <row r="69" s="6" customFormat="1" ht="14.25" x14ac:dyDescent="0.2"/>
    <row r="70" s="6" customFormat="1" ht="14.25" x14ac:dyDescent="0.2"/>
    <row r="71" s="6" customFormat="1" ht="14.25" x14ac:dyDescent="0.2"/>
    <row r="72" s="6" customFormat="1" ht="14.25" x14ac:dyDescent="0.2"/>
    <row r="73" s="6" customFormat="1" ht="14.25" x14ac:dyDescent="0.2"/>
    <row r="74" s="6" customFormat="1" ht="14.25" x14ac:dyDescent="0.2"/>
    <row r="75" s="6" customFormat="1" ht="14.25" x14ac:dyDescent="0.2"/>
    <row r="76" s="6" customFormat="1" ht="14.25" x14ac:dyDescent="0.2"/>
    <row r="77" s="6" customFormat="1" ht="14.25" x14ac:dyDescent="0.2"/>
    <row r="78" s="6" customFormat="1" ht="14.25" x14ac:dyDescent="0.2"/>
    <row r="79" s="6" customFormat="1" ht="14.25" x14ac:dyDescent="0.2"/>
    <row r="80" s="6" customFormat="1" ht="14.25" x14ac:dyDescent="0.2"/>
    <row r="81" s="6" customFormat="1" ht="14.25" x14ac:dyDescent="0.2"/>
    <row r="82" s="6" customFormat="1" ht="14.25" x14ac:dyDescent="0.2"/>
    <row r="83" s="6" customFormat="1" ht="14.25" x14ac:dyDescent="0.2"/>
    <row r="84" s="6" customFormat="1" ht="14.25" x14ac:dyDescent="0.2"/>
    <row r="85" s="6" customFormat="1" ht="14.25" x14ac:dyDescent="0.2"/>
    <row r="86" s="6" customFormat="1" ht="14.25" x14ac:dyDescent="0.2"/>
    <row r="87" s="6" customFormat="1" ht="14.25" x14ac:dyDescent="0.2"/>
    <row r="88" s="6" customFormat="1" ht="14.25" x14ac:dyDescent="0.2"/>
    <row r="89" s="6" customFormat="1" ht="14.25" x14ac:dyDescent="0.2"/>
    <row r="90" s="6" customFormat="1" ht="14.25" x14ac:dyDescent="0.2"/>
    <row r="91" s="6" customFormat="1" ht="14.25" x14ac:dyDescent="0.2"/>
    <row r="92" s="6" customFormat="1" ht="14.25" x14ac:dyDescent="0.2"/>
    <row r="93" s="6" customFormat="1" ht="14.25" x14ac:dyDescent="0.2"/>
    <row r="94" s="6" customFormat="1" ht="14.25" x14ac:dyDescent="0.2"/>
    <row r="95" s="6" customFormat="1" ht="14.25" x14ac:dyDescent="0.2"/>
    <row r="96" s="6" customFormat="1" ht="14.25" x14ac:dyDescent="0.2"/>
    <row r="97" s="6" customFormat="1" ht="14.25" x14ac:dyDescent="0.2"/>
    <row r="98" s="6" customFormat="1" ht="14.25" x14ac:dyDescent="0.2"/>
    <row r="99" s="6" customFormat="1" ht="14.25" x14ac:dyDescent="0.2"/>
    <row r="100" s="6" customFormat="1" ht="14.25" x14ac:dyDescent="0.2"/>
    <row r="101" s="6" customFormat="1" ht="14.25" x14ac:dyDescent="0.2"/>
    <row r="102" s="6" customFormat="1" ht="14.25" x14ac:dyDescent="0.2"/>
    <row r="103" s="6" customFormat="1" ht="14.25" x14ac:dyDescent="0.2"/>
    <row r="104" s="6" customFormat="1" ht="14.25" x14ac:dyDescent="0.2"/>
    <row r="105" s="6" customFormat="1" ht="14.25" x14ac:dyDescent="0.2"/>
    <row r="106" s="6" customFormat="1" ht="14.25" x14ac:dyDescent="0.2"/>
    <row r="107" s="6" customFormat="1" ht="14.25" x14ac:dyDescent="0.2"/>
    <row r="108" s="6" customFormat="1" ht="14.25" x14ac:dyDescent="0.2"/>
    <row r="109" s="6" customFormat="1" ht="14.25" x14ac:dyDescent="0.2"/>
    <row r="110" s="6" customFormat="1" ht="14.25" x14ac:dyDescent="0.2"/>
    <row r="111" s="6" customFormat="1" ht="14.25" x14ac:dyDescent="0.2"/>
    <row r="112" s="6" customFormat="1" ht="14.25" x14ac:dyDescent="0.2"/>
    <row r="113" s="6" customFormat="1" ht="14.25" x14ac:dyDescent="0.2"/>
    <row r="114" s="6" customFormat="1" ht="14.25" x14ac:dyDescent="0.2"/>
    <row r="115" s="6" customFormat="1" ht="14.25" x14ac:dyDescent="0.2"/>
    <row r="116" s="6" customFormat="1" ht="14.25" x14ac:dyDescent="0.2"/>
    <row r="117" s="6" customFormat="1" ht="14.25" x14ac:dyDescent="0.2"/>
    <row r="118" s="6" customFormat="1" ht="14.25" x14ac:dyDescent="0.2"/>
    <row r="119" s="6" customFormat="1" ht="14.25" x14ac:dyDescent="0.2"/>
    <row r="120" s="6" customFormat="1" ht="14.25" x14ac:dyDescent="0.2"/>
    <row r="121" s="6" customFormat="1" ht="14.25" x14ac:dyDescent="0.2"/>
    <row r="122" s="6" customFormat="1" ht="14.25" x14ac:dyDescent="0.2"/>
    <row r="123" s="6" customFormat="1" ht="14.25" x14ac:dyDescent="0.2"/>
    <row r="124" s="6" customFormat="1" ht="14.25" x14ac:dyDescent="0.2"/>
    <row r="125" s="6" customFormat="1" ht="14.25" x14ac:dyDescent="0.2"/>
    <row r="126" s="6" customFormat="1" ht="14.25" x14ac:dyDescent="0.2"/>
    <row r="127" s="6" customFormat="1" ht="14.25" x14ac:dyDescent="0.2"/>
    <row r="128" s="6" customFormat="1" ht="14.25" x14ac:dyDescent="0.2"/>
    <row r="129" s="6" customFormat="1" ht="14.25" x14ac:dyDescent="0.2"/>
    <row r="130" s="6" customFormat="1" ht="14.25" x14ac:dyDescent="0.2"/>
    <row r="131" s="6" customFormat="1" ht="14.25" x14ac:dyDescent="0.2"/>
    <row r="132" s="6" customFormat="1" ht="14.25" x14ac:dyDescent="0.2"/>
    <row r="133" s="6" customFormat="1" ht="14.25" x14ac:dyDescent="0.2"/>
    <row r="134" s="6" customFormat="1" ht="14.25" x14ac:dyDescent="0.2"/>
    <row r="135" s="6" customFormat="1" ht="14.25" x14ac:dyDescent="0.2"/>
    <row r="136" s="6" customFormat="1" ht="14.25" x14ac:dyDescent="0.2"/>
    <row r="137" s="6" customFormat="1" ht="14.25" x14ac:dyDescent="0.2"/>
    <row r="138" s="6" customFormat="1" ht="14.25" x14ac:dyDescent="0.2"/>
    <row r="139" s="6" customFormat="1" ht="14.25" x14ac:dyDescent="0.2"/>
    <row r="140" s="6" customFormat="1" ht="14.25" x14ac:dyDescent="0.2"/>
    <row r="141" s="6" customFormat="1" ht="14.25" x14ac:dyDescent="0.2"/>
    <row r="142" s="6" customFormat="1" ht="14.25" x14ac:dyDescent="0.2"/>
    <row r="143" s="6" customFormat="1" ht="14.25" x14ac:dyDescent="0.2"/>
    <row r="144" s="6" customFormat="1" ht="14.25" x14ac:dyDescent="0.2"/>
    <row r="145" s="6" customFormat="1" ht="14.25" x14ac:dyDescent="0.2"/>
    <row r="146" s="6" customFormat="1" ht="14.25" x14ac:dyDescent="0.2"/>
    <row r="147" s="6" customFormat="1" ht="14.25" x14ac:dyDescent="0.2"/>
    <row r="148" s="6" customFormat="1" ht="14.25" x14ac:dyDescent="0.2"/>
    <row r="149" s="6" customFormat="1" ht="14.25" x14ac:dyDescent="0.2"/>
    <row r="150" s="6" customFormat="1" ht="14.25" x14ac:dyDescent="0.2"/>
    <row r="151" s="6" customFormat="1" ht="14.25" x14ac:dyDescent="0.2"/>
    <row r="152" s="6" customFormat="1" ht="14.25" x14ac:dyDescent="0.2"/>
    <row r="153" s="6" customFormat="1" ht="14.25" x14ac:dyDescent="0.2"/>
  </sheetData>
  <mergeCells count="8">
    <mergeCell ref="B13:C14"/>
    <mergeCell ref="D13:H13"/>
    <mergeCell ref="B15:B19"/>
    <mergeCell ref="B2:H2"/>
    <mergeCell ref="B3:C4"/>
    <mergeCell ref="D3:H3"/>
    <mergeCell ref="B5:B9"/>
    <mergeCell ref="B12:H1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9FCF"/>
  </sheetPr>
  <dimension ref="A1:AMK8"/>
  <sheetViews>
    <sheetView zoomScale="60" zoomScaleNormal="60" workbookViewId="0">
      <selection activeCell="E14" sqref="E14"/>
    </sheetView>
  </sheetViews>
  <sheetFormatPr defaultColWidth="8.5703125" defaultRowHeight="21" x14ac:dyDescent="0.35"/>
  <cols>
    <col min="1" max="1" width="11.42578125" style="29" customWidth="1"/>
    <col min="2" max="2" width="16.42578125" style="29" customWidth="1"/>
    <col min="3" max="4" width="8.7109375" style="29" customWidth="1"/>
    <col min="5" max="5" width="84.85546875" style="29" customWidth="1"/>
    <col min="6" max="6" width="20" style="29" customWidth="1"/>
    <col min="7" max="1025" width="8.7109375" style="29" customWidth="1"/>
  </cols>
  <sheetData>
    <row r="1" spans="2:6" ht="107.1" customHeight="1" x14ac:dyDescent="0.35">
      <c r="B1" s="107"/>
      <c r="C1" s="107"/>
      <c r="D1" s="107"/>
      <c r="E1" s="107"/>
      <c r="F1" s="107"/>
    </row>
    <row r="2" spans="2:6" ht="19.7" customHeight="1" x14ac:dyDescent="0.35">
      <c r="B2" s="142" t="s">
        <v>220</v>
      </c>
      <c r="C2" s="142"/>
      <c r="D2" s="142"/>
      <c r="E2" s="142"/>
      <c r="F2" s="142"/>
    </row>
    <row r="3" spans="2:6" ht="55.15" customHeight="1" x14ac:dyDescent="0.35">
      <c r="B3" s="108" t="s">
        <v>221</v>
      </c>
      <c r="C3" s="143" t="s">
        <v>222</v>
      </c>
      <c r="D3" s="143"/>
      <c r="E3" s="143"/>
      <c r="F3" s="109" t="s">
        <v>223</v>
      </c>
    </row>
    <row r="4" spans="2:6" x14ac:dyDescent="0.35">
      <c r="B4" s="110" t="s">
        <v>107</v>
      </c>
      <c r="C4" s="128" t="s">
        <v>224</v>
      </c>
      <c r="D4" s="128"/>
      <c r="E4" s="128"/>
      <c r="F4" s="111">
        <v>1</v>
      </c>
    </row>
    <row r="5" spans="2:6" x14ac:dyDescent="0.35">
      <c r="B5" s="110" t="s">
        <v>102</v>
      </c>
      <c r="C5" s="128" t="s">
        <v>225</v>
      </c>
      <c r="D5" s="128"/>
      <c r="E5" s="128"/>
      <c r="F5" s="111">
        <v>0.8</v>
      </c>
    </row>
    <row r="6" spans="2:6" x14ac:dyDescent="0.35">
      <c r="B6" s="110" t="s">
        <v>78</v>
      </c>
      <c r="C6" s="128" t="s">
        <v>226</v>
      </c>
      <c r="D6" s="128"/>
      <c r="E6" s="128"/>
      <c r="F6" s="111">
        <v>0.6</v>
      </c>
    </row>
    <row r="7" spans="2:6" ht="36.950000000000003" customHeight="1" x14ac:dyDescent="0.35">
      <c r="B7" s="110" t="s">
        <v>82</v>
      </c>
      <c r="C7" s="140" t="s">
        <v>227</v>
      </c>
      <c r="D7" s="140"/>
      <c r="E7" s="140"/>
      <c r="F7" s="111">
        <v>0.4</v>
      </c>
    </row>
    <row r="8" spans="2:6" x14ac:dyDescent="0.35">
      <c r="B8" s="112" t="s">
        <v>137</v>
      </c>
      <c r="C8" s="141" t="s">
        <v>228</v>
      </c>
      <c r="D8" s="141"/>
      <c r="E8" s="141"/>
      <c r="F8" s="113">
        <v>0.2</v>
      </c>
    </row>
  </sheetData>
  <mergeCells count="7">
    <mergeCell ref="C7:E7"/>
    <mergeCell ref="C8:E8"/>
    <mergeCell ref="B2:F2"/>
    <mergeCell ref="C3:E3"/>
    <mergeCell ref="C4:E4"/>
    <mergeCell ref="C5:E5"/>
    <mergeCell ref="C6:E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Capa</vt:lpstr>
      <vt:lpstr>1 - Matriz_Swot</vt:lpstr>
      <vt:lpstr>2 - Avaliacao_Riscos_LGPD</vt:lpstr>
      <vt:lpstr>3 - Escala de Probabilidade</vt:lpstr>
      <vt:lpstr>4 -  Escala de Impacto</vt:lpstr>
      <vt:lpstr>5 - Matriz de Risco</vt:lpstr>
      <vt:lpstr>6 - Definição da Eficácia dos C</vt:lpstr>
      <vt:lpstr>Plan1</vt:lpstr>
      <vt:lpstr>'2 - Avaliacao_Riscos_LGPD'!_FiltrarBancodeDados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</dc:creator>
  <cp:lastModifiedBy>Geovane Martins de Oliveira</cp:lastModifiedBy>
  <cp:revision>93</cp:revision>
  <cp:lastPrinted>2022-12-12T15:09:39Z</cp:lastPrinted>
  <dcterms:created xsi:type="dcterms:W3CDTF">2017-06-12T18:41:16Z</dcterms:created>
  <dcterms:modified xsi:type="dcterms:W3CDTF">2024-06-14T18:35:00Z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